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2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Volumes/share/橋本/ロックしてください/"/>
    </mc:Choice>
  </mc:AlternateContent>
  <xr:revisionPtr revIDLastSave="0" documentId="13_ncr:1_{B99063FC-0C87-467F-9244-F00B189517F2}" xr6:coauthVersionLast="47" xr6:coauthVersionMax="47" xr10:uidLastSave="{00000000-0000-0000-0000-000000000000}"/>
  <bookViews>
    <workbookView xWindow="1560" yWindow="500" windowWidth="34600" windowHeight="21620" tabRatio="812" xr2:uid="{69579783-D29F-4B60-B92F-FA22C5133F3D}"/>
  </bookViews>
  <sheets>
    <sheet name="配布申込書◆併配" sheetId="19" r:id="rId1"/>
    <sheet name="配布申込書◆単独" sheetId="1" r:id="rId2"/>
    <sheet name="MAP" sheetId="18" r:id="rId3"/>
    <sheet name="A加茂名、B加茂" sheetId="3" r:id="rId4"/>
    <sheet name="C佐古、D渭北" sheetId="5" r:id="rId5"/>
    <sheet name="E渭東、F沖洲" sheetId="7" r:id="rId6"/>
    <sheet name="G内町" sheetId="9" r:id="rId7"/>
    <sheet name="H昭和" sheetId="10" r:id="rId8"/>
    <sheet name="I八万" sheetId="11" r:id="rId9"/>
    <sheet name="J津田" sheetId="12" r:id="rId10"/>
    <sheet name="K1川内・K2応神・K3国府" sheetId="13" r:id="rId11"/>
    <sheet name="L1石井・L2北島・L3松茂・L4藍住・L5鳴門" sheetId="17" r:id="rId12"/>
    <sheet name="L6小松島・M1阿南・M2吉野川" sheetId="15" r:id="rId13"/>
    <sheet name="【社内使用欄】システム連携用 (エリア別)" sheetId="22" r:id="rId14"/>
    <sheet name="【社内使用欄】システム連携用(ブロック別)" sheetId="20" r:id="rId15"/>
    <sheet name="【社内使用欄】システム連携設定" sheetId="21" r:id="rId16"/>
  </sheets>
  <definedNames>
    <definedName name="_xlnm._FilterDatabase" localSheetId="13" hidden="1">'【社内使用欄】システム連携用 (エリア別)'!$A$11:$L$32</definedName>
    <definedName name="_xlnm._FilterDatabase" localSheetId="14" hidden="1">'【社内使用欄】システム連携用(ブロック別)'!$A$11:$G$237</definedName>
    <definedName name="_xlnm.Print_Area" localSheetId="2">MAP!#REF!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7" l="1"/>
  <c r="C32" i="11"/>
  <c r="D32" i="11"/>
  <c r="E32" i="11"/>
  <c r="G168" i="20"/>
  <c r="D32" i="22"/>
  <c r="E168" i="20"/>
  <c r="C168" i="20"/>
  <c r="G237" i="20" l="1"/>
  <c r="G234" i="20"/>
  <c r="G235" i="20"/>
  <c r="G236" i="20"/>
  <c r="G229" i="20"/>
  <c r="G230" i="20"/>
  <c r="G231" i="20"/>
  <c r="G232" i="20"/>
  <c r="G233" i="20"/>
  <c r="G225" i="20"/>
  <c r="G226" i="20"/>
  <c r="G227" i="20"/>
  <c r="G228" i="20"/>
  <c r="G224" i="20"/>
  <c r="G220" i="20"/>
  <c r="G221" i="20"/>
  <c r="G222" i="20"/>
  <c r="G223" i="20"/>
  <c r="G217" i="20"/>
  <c r="G218" i="20"/>
  <c r="G219" i="20"/>
  <c r="G216" i="20"/>
  <c r="G215" i="20"/>
  <c r="G214" i="20"/>
  <c r="G213" i="20"/>
  <c r="G212" i="20"/>
  <c r="G211" i="20"/>
  <c r="G209" i="20"/>
  <c r="G210" i="20"/>
  <c r="G207" i="20"/>
  <c r="G208" i="20"/>
  <c r="G187" i="20"/>
  <c r="G188" i="20"/>
  <c r="G189" i="20"/>
  <c r="G190" i="20"/>
  <c r="G191" i="20"/>
  <c r="G192" i="20"/>
  <c r="G193" i="20"/>
  <c r="G194" i="20"/>
  <c r="G195" i="20"/>
  <c r="G196" i="20"/>
  <c r="G197" i="20"/>
  <c r="G198" i="20"/>
  <c r="G199" i="20"/>
  <c r="G200" i="20"/>
  <c r="G201" i="20"/>
  <c r="G202" i="20"/>
  <c r="G203" i="20"/>
  <c r="G204" i="20"/>
  <c r="G205" i="20"/>
  <c r="G206" i="20"/>
  <c r="G186" i="20"/>
  <c r="G184" i="20"/>
  <c r="G185" i="20"/>
  <c r="G160" i="20"/>
  <c r="G161" i="20"/>
  <c r="G162" i="20"/>
  <c r="G163" i="20"/>
  <c r="G164" i="20"/>
  <c r="G165" i="20"/>
  <c r="G166" i="20"/>
  <c r="G167" i="20"/>
  <c r="G169" i="20"/>
  <c r="G170" i="20"/>
  <c r="G171" i="20"/>
  <c r="G172" i="20"/>
  <c r="G173" i="20"/>
  <c r="G174" i="20"/>
  <c r="G175" i="20"/>
  <c r="G176" i="20"/>
  <c r="G177" i="20"/>
  <c r="G178" i="20"/>
  <c r="G179" i="20"/>
  <c r="G180" i="20"/>
  <c r="G181" i="20"/>
  <c r="G182" i="20"/>
  <c r="G183" i="20"/>
  <c r="G157" i="20"/>
  <c r="G158" i="20"/>
  <c r="G159" i="20"/>
  <c r="G143" i="20"/>
  <c r="G144" i="20"/>
  <c r="G145" i="20"/>
  <c r="G146" i="20"/>
  <c r="G147" i="20"/>
  <c r="G148" i="20"/>
  <c r="G149" i="20"/>
  <c r="G150" i="20"/>
  <c r="G151" i="20"/>
  <c r="G152" i="20"/>
  <c r="G153" i="20"/>
  <c r="G154" i="20"/>
  <c r="G155" i="20"/>
  <c r="G156" i="20"/>
  <c r="G137" i="20"/>
  <c r="G138" i="20"/>
  <c r="G139" i="20"/>
  <c r="G140" i="20"/>
  <c r="G141" i="20"/>
  <c r="G142" i="20"/>
  <c r="G121" i="20"/>
  <c r="G122" i="20"/>
  <c r="G123" i="20"/>
  <c r="G124" i="20"/>
  <c r="G125" i="20"/>
  <c r="G126" i="20"/>
  <c r="G127" i="20"/>
  <c r="G128" i="20"/>
  <c r="G129" i="20"/>
  <c r="G130" i="20"/>
  <c r="G131" i="20"/>
  <c r="G132" i="20"/>
  <c r="G133" i="20"/>
  <c r="G134" i="20"/>
  <c r="G135" i="20"/>
  <c r="G136" i="20"/>
  <c r="G100" i="20"/>
  <c r="G101" i="20"/>
  <c r="G102" i="20"/>
  <c r="G103" i="20"/>
  <c r="G104" i="20"/>
  <c r="G105" i="20"/>
  <c r="G106" i="20"/>
  <c r="G107" i="20"/>
  <c r="G108" i="20"/>
  <c r="G109" i="20"/>
  <c r="G110" i="20"/>
  <c r="G111" i="20"/>
  <c r="G112" i="20"/>
  <c r="G113" i="20"/>
  <c r="G114" i="20"/>
  <c r="G115" i="20"/>
  <c r="G116" i="20"/>
  <c r="G117" i="20"/>
  <c r="G118" i="20"/>
  <c r="G119" i="20"/>
  <c r="G120" i="20"/>
  <c r="G99" i="20"/>
  <c r="G97" i="20"/>
  <c r="G98" i="20"/>
  <c r="G85" i="20"/>
  <c r="G86" i="20"/>
  <c r="G87" i="20"/>
  <c r="G88" i="20"/>
  <c r="G89" i="20"/>
  <c r="G90" i="20"/>
  <c r="G91" i="20"/>
  <c r="G92" i="20"/>
  <c r="G93" i="20"/>
  <c r="G94" i="20"/>
  <c r="G95" i="20"/>
  <c r="G96" i="20"/>
  <c r="G84" i="20"/>
  <c r="G83" i="20"/>
  <c r="G82" i="20"/>
  <c r="G81" i="20"/>
  <c r="G80" i="20"/>
  <c r="G79" i="20"/>
  <c r="G78" i="20"/>
  <c r="G77" i="20"/>
  <c r="G76" i="20"/>
  <c r="G75" i="20"/>
  <c r="G74" i="20"/>
  <c r="G73" i="20"/>
  <c r="G72" i="20"/>
  <c r="G71" i="20"/>
  <c r="G70" i="20"/>
  <c r="G69" i="20"/>
  <c r="G68" i="20"/>
  <c r="G67" i="20"/>
  <c r="G66" i="20"/>
  <c r="G65" i="20"/>
  <c r="G64" i="20"/>
  <c r="G63" i="20"/>
  <c r="G62" i="20"/>
  <c r="G61" i="20"/>
  <c r="G60" i="20"/>
  <c r="G59" i="20"/>
  <c r="G58" i="20"/>
  <c r="G57" i="20"/>
  <c r="G56" i="20"/>
  <c r="G55" i="20"/>
  <c r="G54" i="20"/>
  <c r="G53" i="20"/>
  <c r="G52" i="20"/>
  <c r="G51" i="20"/>
  <c r="G50" i="20"/>
  <c r="G49" i="20"/>
  <c r="G48" i="20"/>
  <c r="G47" i="20"/>
  <c r="G46" i="20"/>
  <c r="G45" i="20"/>
  <c r="G44" i="20"/>
  <c r="G43" i="20"/>
  <c r="G42" i="20"/>
  <c r="G41" i="20"/>
  <c r="G40" i="20"/>
  <c r="G39" i="20"/>
  <c r="G38" i="20"/>
  <c r="G37" i="20"/>
  <c r="G36" i="20"/>
  <c r="G35" i="20"/>
  <c r="G34" i="20"/>
  <c r="G33" i="20"/>
  <c r="G32" i="20"/>
  <c r="G31" i="20"/>
  <c r="G29" i="20"/>
  <c r="G28" i="20"/>
  <c r="G27" i="20"/>
  <c r="G26" i="20"/>
  <c r="G25" i="20"/>
  <c r="G24" i="20"/>
  <c r="G23" i="20"/>
  <c r="G22" i="20"/>
  <c r="G21" i="20"/>
  <c r="G20" i="20"/>
  <c r="G19" i="20"/>
  <c r="G18" i="20"/>
  <c r="G17" i="20"/>
  <c r="G16" i="20"/>
  <c r="G15" i="20"/>
  <c r="G14" i="20"/>
  <c r="G13" i="20"/>
  <c r="G12" i="20"/>
  <c r="G30" i="20"/>
  <c r="J18" i="22"/>
  <c r="E201" i="20"/>
  <c r="J19" i="22"/>
  <c r="E63" i="20"/>
  <c r="D12" i="22"/>
  <c r="D14" i="22"/>
  <c r="E138" i="20"/>
  <c r="J12" i="22"/>
  <c r="E49" i="20"/>
  <c r="E117" i="20"/>
  <c r="E220" i="20"/>
  <c r="E33" i="20"/>
  <c r="E56" i="20"/>
  <c r="C23" i="22"/>
  <c r="E157" i="20"/>
  <c r="E18" i="22"/>
  <c r="K32" i="22"/>
  <c r="E27" i="22"/>
  <c r="K16" i="22"/>
  <c r="E125" i="20"/>
  <c r="E90" i="20"/>
  <c r="E208" i="20"/>
  <c r="E132" i="20"/>
  <c r="K30" i="22"/>
  <c r="C30" i="22"/>
  <c r="E19" i="22"/>
  <c r="D29" i="22"/>
  <c r="E185" i="20"/>
  <c r="E17" i="22"/>
  <c r="E61" i="20"/>
  <c r="D26" i="22"/>
  <c r="K28" i="22"/>
  <c r="L20" i="22"/>
  <c r="L19" i="22"/>
  <c r="L27" i="22"/>
  <c r="J13" i="22"/>
  <c r="E19" i="20"/>
  <c r="E175" i="20"/>
  <c r="D13" i="22"/>
  <c r="E101" i="20"/>
  <c r="L24" i="22"/>
  <c r="L14" i="22"/>
  <c r="C21" i="22"/>
  <c r="K25" i="22"/>
  <c r="J20" i="22"/>
  <c r="E139" i="20"/>
  <c r="E151" i="20"/>
  <c r="K17" i="22"/>
  <c r="E23" i="22"/>
  <c r="E115" i="20"/>
  <c r="D17" i="22"/>
  <c r="E216" i="20"/>
  <c r="E32" i="20"/>
  <c r="L28" i="22"/>
  <c r="E95" i="20"/>
  <c r="E158" i="20"/>
  <c r="E67" i="20"/>
  <c r="E148" i="20"/>
  <c r="E106" i="20"/>
  <c r="E114" i="20"/>
  <c r="C27" i="22"/>
  <c r="E59" i="20"/>
  <c r="J28" i="22"/>
  <c r="E12" i="22"/>
  <c r="E53" i="20"/>
  <c r="E102" i="20"/>
  <c r="K24" i="22"/>
  <c r="E105" i="20"/>
  <c r="D23" i="22"/>
  <c r="E73" i="20"/>
  <c r="E234" i="20"/>
  <c r="K12" i="22"/>
  <c r="E231" i="20"/>
  <c r="E25" i="20"/>
  <c r="E44" i="20"/>
  <c r="E20" i="20"/>
  <c r="J14" i="22"/>
  <c r="E206" i="20"/>
  <c r="E202" i="20"/>
  <c r="E141" i="20"/>
  <c r="L29" i="22"/>
  <c r="E66" i="20"/>
  <c r="E152" i="20"/>
  <c r="E186" i="20"/>
  <c r="E34" i="20"/>
  <c r="E183" i="20"/>
  <c r="K20" i="22"/>
  <c r="E187" i="20"/>
  <c r="J17" i="22"/>
  <c r="E116" i="20"/>
  <c r="E217" i="20"/>
  <c r="E162" i="20"/>
  <c r="K15" i="22"/>
  <c r="K18" i="22"/>
  <c r="E129" i="20"/>
  <c r="E42" i="20"/>
  <c r="E214" i="20"/>
  <c r="E39" i="20"/>
  <c r="K31" i="22"/>
  <c r="E100" i="20"/>
  <c r="E16" i="20"/>
  <c r="E29" i="20"/>
  <c r="E57" i="20"/>
  <c r="L21" i="22"/>
  <c r="E113" i="20"/>
  <c r="D27" i="22"/>
  <c r="J25" i="22"/>
  <c r="E205" i="20"/>
  <c r="K26" i="22"/>
  <c r="L26" i="22"/>
  <c r="E224" i="20"/>
  <c r="E190" i="20"/>
  <c r="E119" i="20"/>
  <c r="E218" i="20"/>
  <c r="E99" i="20"/>
  <c r="E172" i="20"/>
  <c r="L30" i="22"/>
  <c r="E212" i="20"/>
  <c r="C16" i="22"/>
  <c r="E213" i="20"/>
  <c r="E192" i="20"/>
  <c r="E40" i="20"/>
  <c r="J27" i="22"/>
  <c r="E127" i="20"/>
  <c r="L15" i="22"/>
  <c r="E215" i="20"/>
  <c r="E26" i="20"/>
  <c r="E142" i="20"/>
  <c r="E97" i="20"/>
  <c r="E62" i="20"/>
  <c r="K29" i="22"/>
  <c r="E182" i="20"/>
  <c r="E20" i="22"/>
  <c r="J31" i="22"/>
  <c r="E36" i="20"/>
  <c r="J32" i="22"/>
  <c r="E29" i="22"/>
  <c r="E128" i="20"/>
  <c r="E144" i="20"/>
  <c r="E145" i="20"/>
  <c r="E108" i="20"/>
  <c r="E219" i="20"/>
  <c r="E133" i="20"/>
  <c r="E88" i="20"/>
  <c r="E98" i="20"/>
  <c r="E167" i="20"/>
  <c r="E12" i="20"/>
  <c r="E80" i="20"/>
  <c r="E194" i="20"/>
  <c r="E60" i="20"/>
  <c r="E30" i="22"/>
  <c r="E164" i="20"/>
  <c r="E85" i="20"/>
  <c r="E225" i="20"/>
  <c r="E181" i="20"/>
  <c r="C26" i="22"/>
  <c r="E72" i="20"/>
  <c r="K22" i="22"/>
  <c r="K21" i="22"/>
  <c r="E93" i="20"/>
  <c r="E21" i="20"/>
  <c r="C17" i="22"/>
  <c r="E107" i="20"/>
  <c r="E176" i="20"/>
  <c r="L16" i="22"/>
  <c r="E26" i="22"/>
  <c r="E18" i="20"/>
  <c r="E131" i="20"/>
  <c r="E143" i="20"/>
  <c r="D168" i="20"/>
  <c r="E221" i="20"/>
  <c r="E79" i="20"/>
  <c r="E51" i="20"/>
  <c r="K23" i="22"/>
  <c r="L13" i="22"/>
  <c r="E149" i="20"/>
  <c r="L23" i="22"/>
  <c r="J21" i="22"/>
  <c r="E191" i="20"/>
  <c r="E14" i="20"/>
  <c r="C12" i="22"/>
  <c r="D30" i="22"/>
  <c r="E92" i="20"/>
  <c r="E193" i="20"/>
  <c r="E48" i="20"/>
  <c r="E17" i="20"/>
  <c r="E15" i="20"/>
  <c r="E112" i="20"/>
  <c r="E32" i="22"/>
  <c r="E169" i="20"/>
  <c r="E146" i="20"/>
  <c r="E184" i="20"/>
  <c r="L32" i="22"/>
  <c r="E52" i="20"/>
  <c r="C31" i="22"/>
  <c r="E43" i="20"/>
  <c r="E198" i="20"/>
  <c r="L18" i="22"/>
  <c r="E27" i="20"/>
  <c r="E171" i="20"/>
  <c r="E70" i="20"/>
  <c r="E16" i="22"/>
  <c r="K14" i="22"/>
  <c r="L12" i="22"/>
  <c r="E31" i="20"/>
  <c r="E35" i="20"/>
  <c r="E91" i="20"/>
  <c r="E178" i="20"/>
  <c r="D20" i="22"/>
  <c r="E74" i="20"/>
  <c r="D15" i="22"/>
  <c r="E21" i="22"/>
  <c r="E38" i="20"/>
  <c r="E137" i="20"/>
  <c r="L17" i="22"/>
  <c r="C32" i="22"/>
  <c r="E159" i="20"/>
  <c r="E22" i="20"/>
  <c r="E120" i="20"/>
  <c r="E126" i="20"/>
  <c r="D22" i="22"/>
  <c r="C28" i="22"/>
  <c r="E96" i="20"/>
  <c r="J15" i="22"/>
  <c r="C15" i="22"/>
  <c r="E31" i="22"/>
  <c r="E55" i="20"/>
  <c r="E195" i="20"/>
  <c r="E37" i="20"/>
  <c r="E210" i="20"/>
  <c r="E77" i="20"/>
  <c r="D25" i="22"/>
  <c r="E84" i="20"/>
  <c r="J24" i="22"/>
  <c r="E30" i="20"/>
  <c r="E134" i="20"/>
  <c r="C14" i="22"/>
  <c r="E87" i="20"/>
  <c r="J22" i="22"/>
  <c r="E15" i="22"/>
  <c r="E136" i="20"/>
  <c r="E46" i="20"/>
  <c r="E170" i="20"/>
  <c r="J29" i="22"/>
  <c r="J16" i="22"/>
  <c r="E197" i="20"/>
  <c r="E235" i="20"/>
  <c r="E24" i="22"/>
  <c r="E147" i="20"/>
  <c r="E228" i="20"/>
  <c r="E14" i="22"/>
  <c r="E232" i="20"/>
  <c r="E76" i="20"/>
  <c r="E86" i="20"/>
  <c r="C13" i="22"/>
  <c r="L31" i="22"/>
  <c r="E75" i="20"/>
  <c r="D31" i="22"/>
  <c r="D18" i="22"/>
  <c r="J30" i="22"/>
  <c r="E229" i="20"/>
  <c r="E199" i="20"/>
  <c r="E135" i="20"/>
  <c r="E209" i="20"/>
  <c r="C25" i="22"/>
  <c r="E122" i="20"/>
  <c r="E64" i="20"/>
  <c r="E179" i="20"/>
  <c r="E230" i="20"/>
  <c r="E118" i="20"/>
  <c r="E163" i="20"/>
  <c r="E200" i="20"/>
  <c r="E223" i="20"/>
  <c r="E104" i="20"/>
  <c r="E69" i="20"/>
  <c r="E109" i="20"/>
  <c r="E155" i="20"/>
  <c r="E211" i="20"/>
  <c r="E94" i="20"/>
  <c r="E227" i="20"/>
  <c r="E25" i="22"/>
  <c r="E111" i="20"/>
  <c r="L22" i="22"/>
  <c r="E81" i="20"/>
  <c r="E130" i="20"/>
  <c r="E13" i="22"/>
  <c r="E204" i="20"/>
  <c r="E13" i="20"/>
  <c r="C24" i="22"/>
  <c r="E154" i="20"/>
  <c r="E222" i="20"/>
  <c r="C19" i="22"/>
  <c r="E124" i="20"/>
  <c r="K27" i="22"/>
  <c r="E22" i="22"/>
  <c r="E160" i="20"/>
  <c r="D24" i="22"/>
  <c r="E165" i="20"/>
  <c r="E188" i="20"/>
  <c r="E156" i="20"/>
  <c r="E236" i="20"/>
  <c r="E89" i="20"/>
  <c r="E140" i="20"/>
  <c r="K13" i="22"/>
  <c r="K19" i="22"/>
  <c r="E78" i="20"/>
  <c r="E173" i="20"/>
  <c r="E153" i="20"/>
  <c r="E226" i="20"/>
  <c r="E110" i="20"/>
  <c r="E180" i="20"/>
  <c r="E41" i="20"/>
  <c r="E203" i="20"/>
  <c r="C29" i="22"/>
  <c r="C20" i="22"/>
  <c r="E28" i="20"/>
  <c r="E237" i="20"/>
  <c r="E177" i="20"/>
  <c r="E23" i="20"/>
  <c r="E121" i="20"/>
  <c r="E150" i="20"/>
  <c r="E65" i="20"/>
  <c r="E196" i="20"/>
  <c r="E58" i="20"/>
  <c r="E71" i="20"/>
  <c r="E166" i="20"/>
  <c r="E123" i="20"/>
  <c r="E82" i="20"/>
  <c r="E103" i="20"/>
  <c r="E83" i="20"/>
  <c r="D21" i="22"/>
  <c r="J23" i="22"/>
  <c r="D28" i="22"/>
  <c r="E161" i="20"/>
  <c r="E68" i="20"/>
  <c r="C18" i="22"/>
  <c r="E174" i="20"/>
  <c r="J26" i="22"/>
  <c r="E28" i="22"/>
  <c r="E47" i="20"/>
  <c r="E45" i="20"/>
  <c r="D19" i="22"/>
  <c r="E50" i="20"/>
  <c r="D16" i="22"/>
  <c r="E189" i="20"/>
  <c r="E54" i="20"/>
  <c r="E233" i="20"/>
  <c r="E24" i="20"/>
  <c r="C22" i="22"/>
  <c r="L25" i="22"/>
  <c r="E207" i="20"/>
  <c r="I5" i="22" l="1"/>
  <c r="I4" i="22"/>
  <c r="I3" i="22"/>
  <c r="I6" i="22"/>
  <c r="G38" i="19"/>
  <c r="A13" i="19" s="1"/>
  <c r="H38" i="19"/>
  <c r="D13" i="19" s="1"/>
  <c r="I38" i="19"/>
  <c r="G13" i="19" s="1"/>
  <c r="I7" i="22" l="1"/>
  <c r="B3" i="22"/>
  <c r="B6" i="22"/>
  <c r="B5" i="22"/>
  <c r="B4" i="22"/>
  <c r="G19" i="15"/>
  <c r="H36" i="1" s="1"/>
  <c r="F9" i="15"/>
  <c r="G35" i="1" s="1"/>
  <c r="G9" i="15"/>
  <c r="H35" i="1" s="1"/>
  <c r="H9" i="15"/>
  <c r="I35" i="1" s="1"/>
  <c r="H32" i="11"/>
  <c r="I25" i="1" s="1"/>
  <c r="G32" i="11"/>
  <c r="H25" i="1" s="1"/>
  <c r="F32" i="11"/>
  <c r="G25" i="1" s="1"/>
  <c r="H25" i="12"/>
  <c r="G25" i="12"/>
  <c r="H26" i="1" s="1"/>
  <c r="F25" i="12"/>
  <c r="G26" i="1" s="1"/>
  <c r="H18" i="13"/>
  <c r="I29" i="1" s="1"/>
  <c r="G18" i="13"/>
  <c r="H29" i="1" s="1"/>
  <c r="F18" i="13"/>
  <c r="G29" i="1" s="1"/>
  <c r="H13" i="13"/>
  <c r="I28" i="1" s="1"/>
  <c r="G13" i="13"/>
  <c r="H28" i="1" s="1"/>
  <c r="F13" i="13"/>
  <c r="G28" i="1" s="1"/>
  <c r="H7" i="13"/>
  <c r="I27" i="1" s="1"/>
  <c r="G7" i="13"/>
  <c r="H27" i="1" s="1"/>
  <c r="F7" i="13"/>
  <c r="G27" i="1" s="1"/>
  <c r="H38" i="17"/>
  <c r="I34" i="1" s="1"/>
  <c r="G38" i="17"/>
  <c r="H34" i="1" s="1"/>
  <c r="F38" i="17"/>
  <c r="G34" i="1" s="1"/>
  <c r="H30" i="17"/>
  <c r="I33" i="1" s="1"/>
  <c r="G30" i="17"/>
  <c r="H33" i="1" s="1"/>
  <c r="F30" i="17"/>
  <c r="G33" i="1" s="1"/>
  <c r="H21" i="17"/>
  <c r="I32" i="1" s="1"/>
  <c r="G21" i="17"/>
  <c r="H32" i="1" s="1"/>
  <c r="F21" i="17"/>
  <c r="G32" i="1" s="1"/>
  <c r="H14" i="17"/>
  <c r="I31" i="1" s="1"/>
  <c r="G14" i="17"/>
  <c r="H31" i="1" s="1"/>
  <c r="F14" i="17"/>
  <c r="G31" i="1" s="1"/>
  <c r="H6" i="17"/>
  <c r="I30" i="1" s="1"/>
  <c r="G6" i="17"/>
  <c r="H30" i="1" s="1"/>
  <c r="F6" i="17"/>
  <c r="G30" i="1" s="1"/>
  <c r="H25" i="15"/>
  <c r="I37" i="1" s="1"/>
  <c r="G25" i="15"/>
  <c r="H37" i="1" s="1"/>
  <c r="F25" i="15"/>
  <c r="H19" i="15"/>
  <c r="I36" i="1" s="1"/>
  <c r="F19" i="15"/>
  <c r="G36" i="1" s="1"/>
  <c r="H22" i="10"/>
  <c r="I24" i="1" s="1"/>
  <c r="G22" i="10"/>
  <c r="H24" i="1" s="1"/>
  <c r="F22" i="10"/>
  <c r="G24" i="1" s="1"/>
  <c r="H27" i="9"/>
  <c r="I23" i="1" s="1"/>
  <c r="G27" i="9"/>
  <c r="H23" i="1" s="1"/>
  <c r="F27" i="9"/>
  <c r="G23" i="1" s="1"/>
  <c r="H45" i="7"/>
  <c r="I22" i="1" s="1"/>
  <c r="G45" i="7"/>
  <c r="H22" i="1" s="1"/>
  <c r="F45" i="7"/>
  <c r="G22" i="1" s="1"/>
  <c r="H20" i="7"/>
  <c r="I21" i="1" s="1"/>
  <c r="G20" i="7"/>
  <c r="H21" i="1" s="1"/>
  <c r="F20" i="7"/>
  <c r="G21" i="1" s="1"/>
  <c r="H40" i="5"/>
  <c r="I20" i="1" s="1"/>
  <c r="G40" i="5"/>
  <c r="H20" i="1" s="1"/>
  <c r="F40" i="5"/>
  <c r="G20" i="1" s="1"/>
  <c r="H20" i="5"/>
  <c r="I19" i="1" s="1"/>
  <c r="G20" i="5"/>
  <c r="H19" i="1" s="1"/>
  <c r="F20" i="5"/>
  <c r="G19" i="1" s="1"/>
  <c r="H50" i="3"/>
  <c r="I18" i="1" s="1"/>
  <c r="G50" i="3"/>
  <c r="H18" i="1" s="1"/>
  <c r="F50" i="3"/>
  <c r="G18" i="1" s="1"/>
  <c r="H27" i="3"/>
  <c r="G27" i="3"/>
  <c r="H17" i="1" s="1"/>
  <c r="F27" i="3"/>
  <c r="G17" i="1" s="1"/>
  <c r="K38" i="1"/>
  <c r="L38" i="1"/>
  <c r="J38" i="1"/>
  <c r="F38" i="19"/>
  <c r="E38" i="19"/>
  <c r="D38" i="19"/>
  <c r="D198" i="20"/>
  <c r="C157" i="20"/>
  <c r="D84" i="20"/>
  <c r="D120" i="20"/>
  <c r="D142" i="20"/>
  <c r="C237" i="20"/>
  <c r="D184" i="20"/>
  <c r="D227" i="20"/>
  <c r="C34" i="20"/>
  <c r="D208" i="20"/>
  <c r="C69" i="20"/>
  <c r="C17" i="20"/>
  <c r="C205" i="20"/>
  <c r="C218" i="20"/>
  <c r="C227" i="20"/>
  <c r="C53" i="20"/>
  <c r="D32" i="20"/>
  <c r="C105" i="20"/>
  <c r="C89" i="20"/>
  <c r="D135" i="20"/>
  <c r="C162" i="20"/>
  <c r="D228" i="20"/>
  <c r="C26" i="20"/>
  <c r="D204" i="20"/>
  <c r="D223" i="20"/>
  <c r="D68" i="20"/>
  <c r="D42" i="20"/>
  <c r="D25" i="20"/>
  <c r="C125" i="20"/>
  <c r="D180" i="20"/>
  <c r="C109" i="20"/>
  <c r="D87" i="20"/>
  <c r="D77" i="20"/>
  <c r="C81" i="20"/>
  <c r="C196" i="20"/>
  <c r="D106" i="20"/>
  <c r="C25" i="20"/>
  <c r="C75" i="20"/>
  <c r="D74" i="20"/>
  <c r="C186" i="20"/>
  <c r="C98" i="20"/>
  <c r="D48" i="20"/>
  <c r="D194" i="20"/>
  <c r="C15" i="20"/>
  <c r="C126" i="20"/>
  <c r="D133" i="20"/>
  <c r="D26" i="20"/>
  <c r="D30" i="20"/>
  <c r="D59" i="20"/>
  <c r="D172" i="20"/>
  <c r="C147" i="20"/>
  <c r="C141" i="20"/>
  <c r="D22" i="20"/>
  <c r="C194" i="20"/>
  <c r="D226" i="20"/>
  <c r="C229" i="20"/>
  <c r="C178" i="20"/>
  <c r="D85" i="20"/>
  <c r="C73" i="20"/>
  <c r="D57" i="20"/>
  <c r="C201" i="20"/>
  <c r="C233" i="20"/>
  <c r="D36" i="20"/>
  <c r="C88" i="20"/>
  <c r="C145" i="20"/>
  <c r="D49" i="20"/>
  <c r="C48" i="20"/>
  <c r="C160" i="20"/>
  <c r="D15" i="20"/>
  <c r="D95" i="20"/>
  <c r="C77" i="20"/>
  <c r="C175" i="20"/>
  <c r="D121" i="20"/>
  <c r="C63" i="20"/>
  <c r="C79" i="20"/>
  <c r="D183" i="20"/>
  <c r="D232" i="20"/>
  <c r="C86" i="20"/>
  <c r="D200" i="20"/>
  <c r="D111" i="20"/>
  <c r="D45" i="20"/>
  <c r="D156" i="20"/>
  <c r="D138" i="20"/>
  <c r="C219" i="20"/>
  <c r="C94" i="20"/>
  <c r="C22" i="20"/>
  <c r="D98" i="20"/>
  <c r="C118" i="20"/>
  <c r="D43" i="20"/>
  <c r="D17" i="20"/>
  <c r="C122" i="20"/>
  <c r="C231" i="20"/>
  <c r="D94" i="20"/>
  <c r="D27" i="20"/>
  <c r="D205" i="20"/>
  <c r="C154" i="20"/>
  <c r="C176" i="20"/>
  <c r="C40" i="20"/>
  <c r="D224" i="20"/>
  <c r="D76" i="20"/>
  <c r="C134" i="20"/>
  <c r="C49" i="20"/>
  <c r="C14" i="20"/>
  <c r="D212" i="20"/>
  <c r="C19" i="20"/>
  <c r="C156" i="20"/>
  <c r="C198" i="20"/>
  <c r="D235" i="20"/>
  <c r="D181" i="20"/>
  <c r="C210" i="20"/>
  <c r="C191" i="20"/>
  <c r="D229" i="20"/>
  <c r="D230" i="20"/>
  <c r="D56" i="20"/>
  <c r="D107" i="20"/>
  <c r="C108" i="20"/>
  <c r="C148" i="20"/>
  <c r="C71" i="20"/>
  <c r="D213" i="20"/>
  <c r="C190" i="20"/>
  <c r="C212" i="20"/>
  <c r="D108" i="20"/>
  <c r="C180" i="20"/>
  <c r="C199" i="20"/>
  <c r="C64" i="20"/>
  <c r="D91" i="20"/>
  <c r="D41" i="20"/>
  <c r="D75" i="20"/>
  <c r="C215" i="20"/>
  <c r="C159" i="20"/>
  <c r="C16" i="20"/>
  <c r="D103" i="20"/>
  <c r="C234" i="20"/>
  <c r="C123" i="20"/>
  <c r="D160" i="20"/>
  <c r="D155" i="20"/>
  <c r="D173" i="20"/>
  <c r="D175" i="20"/>
  <c r="D24" i="20"/>
  <c r="C50" i="20"/>
  <c r="D218" i="20"/>
  <c r="D86" i="20"/>
  <c r="C181" i="20"/>
  <c r="C42" i="20"/>
  <c r="D237" i="20"/>
  <c r="D225" i="20"/>
  <c r="C54" i="20"/>
  <c r="C51" i="20"/>
  <c r="C128" i="20"/>
  <c r="C39" i="20"/>
  <c r="D231" i="20"/>
  <c r="C165" i="20"/>
  <c r="C209" i="20"/>
  <c r="C70" i="20"/>
  <c r="C85" i="20"/>
  <c r="D51" i="20"/>
  <c r="C91" i="20"/>
  <c r="C24" i="20"/>
  <c r="C189" i="20"/>
  <c r="C97" i="20"/>
  <c r="D132" i="20"/>
  <c r="D13" i="20"/>
  <c r="D221" i="20"/>
  <c r="C20" i="20"/>
  <c r="C116" i="20"/>
  <c r="C124" i="20"/>
  <c r="C211" i="20"/>
  <c r="D55" i="20"/>
  <c r="D186" i="20"/>
  <c r="C95" i="20"/>
  <c r="D14" i="20"/>
  <c r="D171" i="20"/>
  <c r="C235" i="20"/>
  <c r="C12" i="20"/>
  <c r="D193" i="20"/>
  <c r="C200" i="20"/>
  <c r="D169" i="20"/>
  <c r="C203" i="20"/>
  <c r="D50" i="20"/>
  <c r="C62" i="20"/>
  <c r="C101" i="20"/>
  <c r="D162" i="20"/>
  <c r="C152" i="20"/>
  <c r="C111" i="20"/>
  <c r="C114" i="20"/>
  <c r="C151" i="20"/>
  <c r="C177" i="20"/>
  <c r="D141" i="20"/>
  <c r="C153" i="20"/>
  <c r="D115" i="20"/>
  <c r="C161" i="20"/>
  <c r="C214" i="20"/>
  <c r="C207" i="20"/>
  <c r="D112" i="20"/>
  <c r="D165" i="20"/>
  <c r="D52" i="20"/>
  <c r="C149" i="20"/>
  <c r="D110" i="20"/>
  <c r="D63" i="20"/>
  <c r="C21" i="20"/>
  <c r="C158" i="20"/>
  <c r="C59" i="20"/>
  <c r="D70" i="20"/>
  <c r="D234" i="20"/>
  <c r="D217" i="20"/>
  <c r="C187" i="20"/>
  <c r="D29" i="20"/>
  <c r="D170" i="20"/>
  <c r="C225" i="20"/>
  <c r="C13" i="20"/>
  <c r="C174" i="20"/>
  <c r="C216" i="20"/>
  <c r="C221" i="20"/>
  <c r="C28" i="20"/>
  <c r="C102" i="20"/>
  <c r="C185" i="20"/>
  <c r="C66" i="20"/>
  <c r="D167" i="20"/>
  <c r="C76" i="20"/>
  <c r="D69" i="20"/>
  <c r="D35" i="20"/>
  <c r="D174" i="20"/>
  <c r="C169" i="20"/>
  <c r="D37" i="20"/>
  <c r="D60" i="20"/>
  <c r="C35" i="20"/>
  <c r="D18" i="20"/>
  <c r="D105" i="20"/>
  <c r="C61" i="20"/>
  <c r="C202" i="20"/>
  <c r="D164" i="20"/>
  <c r="D182" i="20"/>
  <c r="D176" i="20"/>
  <c r="D54" i="20"/>
  <c r="C67" i="20"/>
  <c r="D102" i="20"/>
  <c r="D163" i="20"/>
  <c r="C228" i="20"/>
  <c r="D154" i="20"/>
  <c r="C18" i="20"/>
  <c r="C184" i="20"/>
  <c r="D131" i="20"/>
  <c r="D150" i="20"/>
  <c r="D207" i="20"/>
  <c r="D97" i="20"/>
  <c r="D201" i="20"/>
  <c r="D78" i="20"/>
  <c r="D199" i="20"/>
  <c r="C208" i="20"/>
  <c r="C182" i="20"/>
  <c r="C82" i="20"/>
  <c r="D149" i="20"/>
  <c r="D185" i="20"/>
  <c r="D122" i="20"/>
  <c r="D109" i="20"/>
  <c r="D202" i="20"/>
  <c r="D81" i="20"/>
  <c r="C68" i="20"/>
  <c r="D33" i="20"/>
  <c r="C220" i="20"/>
  <c r="C31" i="20"/>
  <c r="C223" i="20"/>
  <c r="C195" i="20"/>
  <c r="D88" i="20"/>
  <c r="D146" i="20"/>
  <c r="D100" i="20"/>
  <c r="D28" i="20"/>
  <c r="C80" i="20"/>
  <c r="C121" i="20"/>
  <c r="D148" i="20"/>
  <c r="C44" i="20"/>
  <c r="D177" i="20"/>
  <c r="D216" i="20"/>
  <c r="D82" i="20"/>
  <c r="C78" i="20"/>
  <c r="D44" i="20"/>
  <c r="C93" i="20"/>
  <c r="D222" i="20"/>
  <c r="C230" i="20"/>
  <c r="D147" i="20"/>
  <c r="C55" i="20"/>
  <c r="C188" i="20"/>
  <c r="C130" i="20"/>
  <c r="D209" i="20"/>
  <c r="D166" i="20"/>
  <c r="C27" i="20"/>
  <c r="C164" i="20"/>
  <c r="C167" i="20"/>
  <c r="C142" i="20"/>
  <c r="C103" i="20"/>
  <c r="D214" i="20"/>
  <c r="C137" i="20"/>
  <c r="D143" i="20"/>
  <c r="D206" i="20"/>
  <c r="D196" i="20"/>
  <c r="D187" i="20"/>
  <c r="D16" i="20"/>
  <c r="D34" i="20"/>
  <c r="C46" i="20"/>
  <c r="C32" i="20"/>
  <c r="C193" i="20"/>
  <c r="C166" i="20"/>
  <c r="C115" i="20"/>
  <c r="C173" i="20"/>
  <c r="D125" i="20"/>
  <c r="D137" i="20"/>
  <c r="C41" i="20"/>
  <c r="C163" i="20"/>
  <c r="D124" i="20"/>
  <c r="C29" i="20"/>
  <c r="C139" i="20"/>
  <c r="C197" i="20"/>
  <c r="D127" i="20"/>
  <c r="C72" i="20"/>
  <c r="C45" i="20"/>
  <c r="C74" i="20"/>
  <c r="C112" i="20"/>
  <c r="C99" i="20"/>
  <c r="D72" i="20"/>
  <c r="D191" i="20"/>
  <c r="C38" i="20"/>
  <c r="D145" i="20"/>
  <c r="C213" i="20"/>
  <c r="C135" i="20"/>
  <c r="D64" i="20"/>
  <c r="D39" i="20"/>
  <c r="D210" i="20"/>
  <c r="C232" i="20"/>
  <c r="D61" i="20"/>
  <c r="D79" i="20"/>
  <c r="D65" i="20"/>
  <c r="C107" i="20"/>
  <c r="D71" i="20"/>
  <c r="D104" i="20"/>
  <c r="D197" i="20"/>
  <c r="C131" i="20"/>
  <c r="C117" i="20"/>
  <c r="C150" i="20"/>
  <c r="D211" i="20"/>
  <c r="C47" i="20"/>
  <c r="D119" i="20"/>
  <c r="D178" i="20"/>
  <c r="D116" i="20"/>
  <c r="C226" i="20"/>
  <c r="D159" i="20"/>
  <c r="D203" i="20"/>
  <c r="D47" i="20"/>
  <c r="C133" i="20"/>
  <c r="D152" i="20"/>
  <c r="C127" i="20"/>
  <c r="D62" i="20"/>
  <c r="D31" i="20"/>
  <c r="C171" i="20"/>
  <c r="C56" i="20"/>
  <c r="D80" i="20"/>
  <c r="D114" i="20"/>
  <c r="C146" i="20"/>
  <c r="D157" i="20"/>
  <c r="C37" i="20"/>
  <c r="D99" i="20"/>
  <c r="D83" i="20"/>
  <c r="C65" i="20"/>
  <c r="D101" i="20"/>
  <c r="C179" i="20"/>
  <c r="D129" i="20"/>
  <c r="D195" i="20"/>
  <c r="C172" i="20"/>
  <c r="D130" i="20"/>
  <c r="C36" i="20"/>
  <c r="C140" i="20"/>
  <c r="C136" i="20"/>
  <c r="D236" i="20"/>
  <c r="D123" i="20"/>
  <c r="D21" i="20"/>
  <c r="D144" i="20"/>
  <c r="C143" i="20"/>
  <c r="D113" i="20"/>
  <c r="C155" i="20"/>
  <c r="D53" i="20"/>
  <c r="C84" i="20"/>
  <c r="D136" i="20"/>
  <c r="C52" i="20"/>
  <c r="D20" i="20"/>
  <c r="C120" i="20"/>
  <c r="D19" i="20"/>
  <c r="C58" i="20"/>
  <c r="D179" i="20"/>
  <c r="D73" i="20"/>
  <c r="D140" i="20"/>
  <c r="C57" i="20"/>
  <c r="D190" i="20"/>
  <c r="C106" i="20"/>
  <c r="D90" i="20"/>
  <c r="C83" i="20"/>
  <c r="C33" i="20"/>
  <c r="C90" i="20"/>
  <c r="C60" i="20"/>
  <c r="C92" i="20"/>
  <c r="D233" i="20"/>
  <c r="C224" i="20"/>
  <c r="D23" i="20"/>
  <c r="D89" i="20"/>
  <c r="D189" i="20"/>
  <c r="C104" i="20"/>
  <c r="D158" i="20"/>
  <c r="D219" i="20"/>
  <c r="C96" i="20"/>
  <c r="D192" i="20"/>
  <c r="D58" i="20"/>
  <c r="D117" i="20"/>
  <c r="D96" i="20"/>
  <c r="C119" i="20"/>
  <c r="C132" i="20"/>
  <c r="D151" i="20"/>
  <c r="D38" i="20"/>
  <c r="D46" i="20"/>
  <c r="C206" i="20"/>
  <c r="C23" i="20"/>
  <c r="D139" i="20"/>
  <c r="D220" i="20"/>
  <c r="D215" i="20"/>
  <c r="D93" i="20"/>
  <c r="C87" i="20"/>
  <c r="D126" i="20"/>
  <c r="D66" i="20"/>
  <c r="D128" i="20"/>
  <c r="C129" i="20"/>
  <c r="C113" i="20"/>
  <c r="D12" i="20"/>
  <c r="D134" i="20"/>
  <c r="C170" i="20"/>
  <c r="D161" i="20"/>
  <c r="C43" i="20"/>
  <c r="D118" i="20"/>
  <c r="C236" i="20"/>
  <c r="D188" i="20"/>
  <c r="D92" i="20"/>
  <c r="C30" i="20"/>
  <c r="C192" i="20"/>
  <c r="C138" i="20"/>
  <c r="D67" i="20"/>
  <c r="C222" i="20"/>
  <c r="C204" i="20"/>
  <c r="D40" i="20"/>
  <c r="D153" i="20"/>
  <c r="C110" i="20"/>
  <c r="C183" i="20"/>
  <c r="C217" i="20"/>
  <c r="C100" i="20"/>
  <c r="C144" i="20"/>
  <c r="B7" i="22" l="1"/>
  <c r="G38" i="1"/>
  <c r="B5" i="20"/>
  <c r="B3" i="20"/>
  <c r="B4" i="20"/>
  <c r="B6" i="20"/>
  <c r="I26" i="1"/>
  <c r="H38" i="1"/>
  <c r="I17" i="1"/>
  <c r="J13" i="19"/>
  <c r="C22" i="10"/>
  <c r="E27" i="3"/>
  <c r="D50" i="3"/>
  <c r="B7" i="20" l="1"/>
  <c r="I38" i="1"/>
  <c r="D38" i="1"/>
  <c r="E38" i="1"/>
  <c r="F38" i="1"/>
  <c r="E25" i="15"/>
  <c r="D25" i="15"/>
  <c r="C25" i="15"/>
  <c r="C19" i="15"/>
  <c r="D19" i="15"/>
  <c r="E19" i="15"/>
  <c r="E38" i="17" l="1"/>
  <c r="D38" i="17"/>
  <c r="C38" i="17"/>
  <c r="E30" i="17"/>
  <c r="D30" i="17"/>
  <c r="C30" i="17"/>
  <c r="E21" i="17"/>
  <c r="D21" i="17"/>
  <c r="C21" i="17"/>
  <c r="E14" i="17"/>
  <c r="D14" i="17"/>
  <c r="C14" i="17"/>
  <c r="E6" i="17"/>
  <c r="C6" i="17"/>
  <c r="E45" i="7"/>
  <c r="D45" i="7"/>
  <c r="C45" i="7"/>
  <c r="E40" i="5"/>
  <c r="D40" i="5"/>
  <c r="C40" i="5"/>
  <c r="E50" i="3"/>
  <c r="C50" i="3"/>
  <c r="E9" i="15" l="1"/>
  <c r="D9" i="15"/>
  <c r="C9" i="15"/>
  <c r="D18" i="13"/>
  <c r="C18" i="13"/>
  <c r="E13" i="13"/>
  <c r="D13" i="13"/>
  <c r="C13" i="13"/>
  <c r="E7" i="13"/>
  <c r="C7" i="13"/>
  <c r="E25" i="12"/>
  <c r="D25" i="12"/>
  <c r="C25" i="12"/>
  <c r="E22" i="10"/>
  <c r="D22" i="10"/>
  <c r="E27" i="9"/>
  <c r="D27" i="9"/>
  <c r="C27" i="9"/>
  <c r="E20" i="7"/>
  <c r="D20" i="7"/>
  <c r="C20" i="7"/>
  <c r="E20" i="5"/>
  <c r="D20" i="5"/>
  <c r="C20" i="5"/>
  <c r="D27" i="3"/>
  <c r="C27" i="3"/>
  <c r="A13" i="1" l="1"/>
  <c r="D13" i="1"/>
  <c r="G13" i="1" l="1"/>
  <c r="J13" i="1"/>
  <c r="E18" i="13"/>
</calcChain>
</file>

<file path=xl/sharedStrings.xml><?xml version="1.0" encoding="utf-8"?>
<sst xmlns="http://schemas.openxmlformats.org/spreadsheetml/2006/main" count="1792" uniqueCount="655">
  <si>
    <t>フリガナ</t>
  </si>
  <si>
    <t>御社名</t>
  </si>
  <si>
    <t>ご担当者</t>
  </si>
  <si>
    <t>様</t>
  </si>
  <si>
    <t>配布先</t>
  </si>
  <si>
    <t>FAX番号</t>
  </si>
  <si>
    <t>配布物サイズ</t>
  </si>
  <si>
    <t>配布数</t>
  </si>
  <si>
    <t>戸建</t>
  </si>
  <si>
    <t>集合</t>
  </si>
  <si>
    <t>全戸</t>
  </si>
  <si>
    <t>A.加茂名エリア</t>
  </si>
  <si>
    <t>B.加茂エリア</t>
  </si>
  <si>
    <t>C.佐古エリア</t>
  </si>
  <si>
    <t>D.渭北エリア</t>
  </si>
  <si>
    <t>E.渭東エリア</t>
  </si>
  <si>
    <t>F.沖洲エリア</t>
  </si>
  <si>
    <t>G.内町エリア</t>
  </si>
  <si>
    <t>H.昭和エリア</t>
  </si>
  <si>
    <t>I.八万エリア</t>
  </si>
  <si>
    <t>J.津田エリア</t>
  </si>
  <si>
    <t>K1.川内エリア</t>
  </si>
  <si>
    <t>K2.応神エリア</t>
  </si>
  <si>
    <t>K3.国府エリア</t>
  </si>
  <si>
    <t>L1.石井エリア</t>
  </si>
  <si>
    <t>L2.北島エリア</t>
  </si>
  <si>
    <t>L3.松茂エリア</t>
  </si>
  <si>
    <t>L4.藍住エリア</t>
  </si>
  <si>
    <t>L5.鳴門エリア</t>
  </si>
  <si>
    <t>L6.小松島エリア</t>
  </si>
  <si>
    <t>M1.阿南エリア</t>
  </si>
  <si>
    <t>合  計</t>
  </si>
  <si>
    <t>A. 加茂名エリア</t>
  </si>
  <si>
    <t>ブロック</t>
  </si>
  <si>
    <t>町　　　名</t>
  </si>
  <si>
    <t>配布希望数</t>
  </si>
  <si>
    <t>番号</t>
  </si>
  <si>
    <t>01</t>
  </si>
  <si>
    <t>名東町２、３丁目</t>
  </si>
  <si>
    <t>02</t>
  </si>
  <si>
    <t>名東町２丁目</t>
  </si>
  <si>
    <t>03</t>
  </si>
  <si>
    <t>04</t>
  </si>
  <si>
    <t>名東町１丁目</t>
  </si>
  <si>
    <t>05</t>
  </si>
  <si>
    <t>06</t>
  </si>
  <si>
    <t>鮎喰町２丁目</t>
  </si>
  <si>
    <t>07</t>
  </si>
  <si>
    <t>鮎喰町１、２丁目 南庄町５丁目</t>
  </si>
  <si>
    <t>08</t>
  </si>
  <si>
    <t>鮎喰町１、２丁目</t>
  </si>
  <si>
    <t>09</t>
  </si>
  <si>
    <t>南庄町４、５丁目 庄町４、５丁目</t>
  </si>
  <si>
    <t>10</t>
  </si>
  <si>
    <t>南庄町１～３丁目 加茂名町</t>
  </si>
  <si>
    <t>11</t>
  </si>
  <si>
    <t>庄町５丁目</t>
  </si>
  <si>
    <t>12</t>
  </si>
  <si>
    <t>庄町３、４丁目</t>
  </si>
  <si>
    <t>13</t>
  </si>
  <si>
    <t>庄町１～３丁目</t>
  </si>
  <si>
    <t>14</t>
  </si>
  <si>
    <t>南島田町３、４丁目 中島田町４丁目</t>
  </si>
  <si>
    <t>15</t>
  </si>
  <si>
    <t>南島田町１、２丁目 中島田町２丁目</t>
  </si>
  <si>
    <t>16</t>
  </si>
  <si>
    <t>中島田町２～４丁目 南島田町２、３丁目</t>
  </si>
  <si>
    <t>17</t>
  </si>
  <si>
    <t>中島田町３、４丁目 北島田町２、３丁目</t>
  </si>
  <si>
    <t>18</t>
  </si>
  <si>
    <t>北島田町１、２丁目 中島田町２、３丁目</t>
  </si>
  <si>
    <t>19</t>
  </si>
  <si>
    <t>20</t>
  </si>
  <si>
    <t>21</t>
  </si>
  <si>
    <t>22</t>
  </si>
  <si>
    <t>名東町３丁目 加茂名町</t>
  </si>
  <si>
    <t>小  　計</t>
  </si>
  <si>
    <t>B. 加茂エリア</t>
  </si>
  <si>
    <t>北矢三町３丁目(6.8番地) ４丁目(5～10番地)</t>
  </si>
  <si>
    <t>北矢三町２丁目(6～10番地) ３丁目(5.6.7番地)</t>
  </si>
  <si>
    <t>春日３丁目(1～5番地)</t>
  </si>
  <si>
    <t>春日１丁目(4～7番地) ２丁目</t>
  </si>
  <si>
    <t>北田宮３丁目(4～11番地)　春日１丁目(1～3番地)</t>
  </si>
  <si>
    <t>北田宮２丁目(8～15番地)</t>
  </si>
  <si>
    <t>北田宮２丁目(1～7番地)</t>
  </si>
  <si>
    <t>北田宮４丁目</t>
  </si>
  <si>
    <t>北矢三町１丁目(1～3番地)</t>
  </si>
  <si>
    <t>北矢三町２丁目(1～5番地)</t>
  </si>
  <si>
    <t>北矢三町３丁目(1～4番地)</t>
  </si>
  <si>
    <t>南矢三町３丁目(3～6.10.11番地)</t>
  </si>
  <si>
    <t>南矢三町３丁目(1.2.7.8.9.10番地)</t>
  </si>
  <si>
    <t>南矢三町２丁目(1～5番地)</t>
  </si>
  <si>
    <t>南矢三町１丁目(1～7番地)</t>
  </si>
  <si>
    <t>南田宮４丁目</t>
  </si>
  <si>
    <t>南田宮３丁目　北田宮３丁目(1～3番地)</t>
  </si>
  <si>
    <t>南矢三町１丁目(8～14番地)</t>
  </si>
  <si>
    <t>南矢三町２丁目(6～11番地)</t>
  </si>
  <si>
    <t xml:space="preserve">C. 佐古エリア </t>
  </si>
  <si>
    <t>蔵本町１～３丁目　蔵本元町１丁目</t>
  </si>
  <si>
    <t>蔵本元町２、３丁目</t>
  </si>
  <si>
    <t>佐古８番町</t>
  </si>
  <si>
    <t>佐古７番町</t>
  </si>
  <si>
    <t>佐古６番町</t>
  </si>
  <si>
    <t>南蔵本町１～３丁目 南佐古８番町(4～7番地)</t>
  </si>
  <si>
    <t>南佐古７番町 南佐古８番町(1～4番地)</t>
  </si>
  <si>
    <t>南佐古５、６番町</t>
  </si>
  <si>
    <t>佐古５番町</t>
  </si>
  <si>
    <t>佐古３番町(1～6番地) 佐古４番町(1～6番地)</t>
  </si>
  <si>
    <t>南佐古３、４番町</t>
  </si>
  <si>
    <t>佐古１番町(9～18番地) 佐古２番町(7～19番地)</t>
  </si>
  <si>
    <t>佐古１番町(1～8番地) ２番町(1～6番地) 南佐古１番町 ２番町(1～6番地)　西新町５丁目</t>
  </si>
  <si>
    <t>北佐古１、２番町</t>
  </si>
  <si>
    <t>D. 渭北エリア</t>
  </si>
  <si>
    <t>南田宮２丁目</t>
  </si>
  <si>
    <t>南田宮１丁目 中吉野町４丁目</t>
  </si>
  <si>
    <t>上助任町(大坪、天神、蛭子) 吉野本町６丁目 上吉野町３丁目</t>
  </si>
  <si>
    <t>吉野本町６丁目 中吉野町３丁目</t>
  </si>
  <si>
    <t>下助任町４丁目 北前川町４丁目 吉野本町３～５丁目</t>
  </si>
  <si>
    <t>中前川町５丁目 南前川町５丁目 北前川町５丁目 下助任町５丁目</t>
  </si>
  <si>
    <t>北前川町４丁目 中前川町４丁目 南前川町４丁目 吉野本町２丁目</t>
  </si>
  <si>
    <t>中前川町１丁目 南前川町１、２丁目 助任本町１～３丁目 下助任町１丁目　北前川町１、２丁目</t>
  </si>
  <si>
    <t>助任本町１～４丁目 助任橋１～４丁目 南常三島町１丁目 北常三島町１丁目　中常三島町１丁目</t>
  </si>
  <si>
    <t>中前川町２、３丁目 南前川町２、３丁目 北前川町２、３丁目 吉野本町１～３丁目　下助任町３丁目</t>
  </si>
  <si>
    <t>下助任町１、２丁目 助任本町４丁目 中吉野町１、２丁目 北前川町１、２丁目</t>
  </si>
  <si>
    <t>中吉野町３丁目 吉野本町４、５丁目 下助任町３丁目</t>
  </si>
  <si>
    <t>上吉野町１～３丁目 助任本町７丁目</t>
  </si>
  <si>
    <t>中吉野町１、２丁目 助任本町５、６丁目</t>
  </si>
  <si>
    <t>東吉野町１、２丁目 助任本町５～７丁目 北常三島町１、２丁目 助任橋４丁目</t>
  </si>
  <si>
    <t xml:space="preserve">E. 渭東エリア </t>
  </si>
  <si>
    <t>北常三島町１～３丁目 中常三島町１、２丁目</t>
  </si>
  <si>
    <t>北常三島町３丁目 中常三島町３丁目 南常三島町２、３丁目</t>
  </si>
  <si>
    <t>住吉５丁目(3番地） ６丁目 城東町２丁目(1番地)</t>
  </si>
  <si>
    <t>住吉２丁目</t>
  </si>
  <si>
    <t>住吉３丁目</t>
  </si>
  <si>
    <t>城東町１丁目 住吉６丁目(1番地)</t>
  </si>
  <si>
    <t>城東町２丁目 住吉６丁目(1番地)</t>
  </si>
  <si>
    <t>安宅２丁目(5番地) ３丁目</t>
  </si>
  <si>
    <t>F. 沖洲エリア</t>
  </si>
  <si>
    <t>新南福島１、２丁目 大和町１丁目(2番地)</t>
  </si>
  <si>
    <t>福島２丁目 安宅１丁目(1.2番地)</t>
  </si>
  <si>
    <t>末広３丁目</t>
  </si>
  <si>
    <t>金沢１丁目 ２丁目(1.4.5番地)</t>
  </si>
  <si>
    <t>南沖洲１丁目</t>
  </si>
  <si>
    <t>南沖洲５丁目</t>
  </si>
  <si>
    <t>G. 内町エリア</t>
  </si>
  <si>
    <t>出来島本町１～４丁目　北出来島町1、２丁目　東出来島町 南出来島町１、２丁目 寺島本町西２丁目 徳島町城内 藍場町２丁目</t>
  </si>
  <si>
    <t>寺島本町西１丁目 寺島本町東１～３丁目 一番町１～３丁目 元町１丁目 八百屋町１～３丁目 幸町１丁目 藍場町１丁目</t>
  </si>
  <si>
    <t>八百屋町１～３丁目 通町２、３丁目 中通町２、３丁目 元町２丁目 新内町２丁目 南内町２、３丁目 藍場町１丁目 両国本町１、２丁目</t>
  </si>
  <si>
    <t>通町１丁目 中通町１丁目 新内町１丁目 南内町１丁目 両国本町１、２丁目 八百屋町１丁目 幸町２、３丁目</t>
  </si>
  <si>
    <t>幸町１～３丁目</t>
  </si>
  <si>
    <t>富田浜１～４丁目 仲之町１～４丁目 伊月町１丁目 富田橋１丁目 かちどき橋１丁目 両国橋</t>
  </si>
  <si>
    <t>東山手町 東大工町１～３丁目 伊賀町１、２丁目 弓町１、２丁目 幟町１、２丁目 大道１、２丁目 新町橋２丁目</t>
  </si>
  <si>
    <t>伊月町１、２丁目 南仲之町１、２丁目 仲之町１、２丁目 富田橋１、２丁目 中央通１、２丁目 秋田町１、２丁目</t>
  </si>
  <si>
    <t>仲之町３、４丁目 南仲之町３、４丁目 明神町１、２丁目 かちどき橋１、２丁目 富田橋１、２丁目 中央通３、４丁目</t>
  </si>
  <si>
    <t>明神町３、４丁目 かちどき橋３、４丁目 中央通３、４丁目 南昭和町１丁目 富田橋３、４丁目</t>
  </si>
  <si>
    <t>中央通１、２丁目 富田橋３、４丁目 伊月町３、４丁目</t>
  </si>
  <si>
    <t>富田橋５～７丁目 明神町５、６丁目 秋田町５、６丁目 伊月町５、６丁目 かちどき橋５、６丁目 南昭和町１丁目</t>
  </si>
  <si>
    <t>秋田町５丁目 栄町５丁目 鷹匠町５丁目 二軒屋町１丁目 勢見町１、２丁目</t>
  </si>
  <si>
    <t>伊賀町３、４丁目 弓町３、４丁目 幟町３、４丁目 大道３、４丁目</t>
  </si>
  <si>
    <t>徳島町２、３丁目 中徳島町１、２丁目 徳島本町１～３丁目</t>
  </si>
  <si>
    <t>徳島本町２、３丁目 徳島町１丁目 新蔵町１～３丁目</t>
  </si>
  <si>
    <t>中洲町１～３丁目</t>
  </si>
  <si>
    <t>西船場１～５丁目 西新町１～５丁目 西大工町１～５丁 西山手 寺町 眉山町 新町橋１、２丁目</t>
  </si>
  <si>
    <t>秋田町１、２丁目 栄町１、２丁目 鷹匠町１、２丁目 大道１、２丁目 紺屋町</t>
  </si>
  <si>
    <t>鷹匠町３、４丁目 栄町３、４丁目 秋田町３、４丁目 大道３、４丁目 伊月町３、４丁目</t>
  </si>
  <si>
    <t xml:space="preserve">鷹匠町６丁目 栄町６丁目 秋田町６丁目 二軒屋町２、３丁目 富田橋７丁目 城南町１丁目 西二軒屋町１、２丁目 </t>
  </si>
  <si>
    <t xml:space="preserve">H. 昭和エリア </t>
  </si>
  <si>
    <t>昭和町３～６丁目 万代町１～６丁目</t>
  </si>
  <si>
    <t>昭和町１～４丁目 中昭和町４丁目 かちどき橋１丁目</t>
  </si>
  <si>
    <t>中昭和町１、２丁目 かちどき橋２丁目</t>
  </si>
  <si>
    <t>中昭和町３、４丁目 南昭和町３丁目</t>
  </si>
  <si>
    <t>中昭和町４、５丁目 昭和町５、６丁目 南昭和町４～６丁目</t>
  </si>
  <si>
    <t>万代町７丁目 昭和町６～８丁目 南昭和町７丁目</t>
  </si>
  <si>
    <t>昭和町８丁目</t>
  </si>
  <si>
    <t>南昭和町１～３丁目 中昭和町１、２丁目 かちどき橋３丁目</t>
  </si>
  <si>
    <t>南昭和町３、４丁目</t>
  </si>
  <si>
    <t>南昭和町５、６丁目</t>
  </si>
  <si>
    <t xml:space="preserve">南昭和町６、７丁目 昭和町６、８丁目 </t>
  </si>
  <si>
    <t>沖浜町(北畑、北川、東畑、西畑) 沖浜１丁目 富田橋８丁目</t>
  </si>
  <si>
    <t>沖浜町(南開、明治開、栄開、居屋敷、中道)　沖浜２、３丁目</t>
  </si>
  <si>
    <t>沖浜東１、２丁目 山城西１、２丁目 山城町（西浜傍示）</t>
  </si>
  <si>
    <t>山城町（東浜傍示、西浜傍示）</t>
  </si>
  <si>
    <t>沖浜東３丁目 山城西３、４丁目</t>
  </si>
  <si>
    <t>I. 八万エリア</t>
  </si>
  <si>
    <t>八万町（中津浦）</t>
  </si>
  <si>
    <t>城南町１丁目（3～12番地） 八万町（中津浦、中津山） 南二軒屋町（西山）</t>
  </si>
  <si>
    <t>城南町１丁目(2番地) ２丁目(1～6番地) ３丁目(1～3番地)</t>
  </si>
  <si>
    <t>城南町２丁目(5～8番地) ３丁目（4～6番地） 八万町（下千鳥） 南二軒屋町（石井利、西開）</t>
  </si>
  <si>
    <t>八万町（内浜、夷山） 城南町４丁目</t>
  </si>
  <si>
    <t>八万町（千鳥、下千鳥）</t>
  </si>
  <si>
    <t>八万町（下福万）</t>
  </si>
  <si>
    <t>八万町（下福万、上福万、福万山、中津山）</t>
  </si>
  <si>
    <t>八万町（上福万、下福万、柿谷、大坪）</t>
  </si>
  <si>
    <t>八万町（宮の谷、馬場山、新貝、大坪）</t>
  </si>
  <si>
    <t>八万町（大坪）</t>
  </si>
  <si>
    <t>八万町（橋本、橋北、川南）</t>
  </si>
  <si>
    <t>八万町（内浜） 南二軒屋町３丁目 問屋町</t>
  </si>
  <si>
    <t>八万町（夷山、内浜）</t>
  </si>
  <si>
    <t>八万町（川南、二丈）</t>
  </si>
  <si>
    <t>八万町（法花、犬山） 大谷町（新堤、大開）</t>
  </si>
  <si>
    <t>八万町（法花谷）</t>
  </si>
  <si>
    <t>大谷町（大開、紅葉山、新堤、野見松、南ノ前、南谷、猿楽、壱里松、長開） 八万町（法花、法花谷） 北山町（銭亀坂）</t>
  </si>
  <si>
    <t>西須賀町（東開、下中須、又新堤、上野神、葛島）</t>
  </si>
  <si>
    <t>23</t>
  </si>
  <si>
    <t>西須賀町（中開、西開、鶴島） 方上町（鶴島） 勝占町（原）</t>
  </si>
  <si>
    <t>24</t>
  </si>
  <si>
    <t>丈六町（山端、山脇、新居田、丈領、吉田） 多家良町（北内）</t>
  </si>
  <si>
    <t>25</t>
  </si>
  <si>
    <t>丈六町（長尾、休場、丈領） 渋野町（南水窪）</t>
  </si>
  <si>
    <t>J. 津田エリア</t>
  </si>
  <si>
    <t>津田町３丁目(5番地) ４丁目</t>
  </si>
  <si>
    <t>津田町１丁目</t>
  </si>
  <si>
    <t>津田本町１、２丁目</t>
  </si>
  <si>
    <t>津田本町３丁目 ４丁目（2.3番地） ５丁目（2番地）</t>
  </si>
  <si>
    <t>津田西町１、２丁目 新浜本町４丁目（1番地）</t>
  </si>
  <si>
    <t>新浜本町４丁目(5番地) 津田浜之町　新浜町1丁目(1番地)</t>
  </si>
  <si>
    <t>新浜町１丁目 ２丁目（3番地）</t>
  </si>
  <si>
    <t>新浜町１丁目（5番地） ２丁目（4番地） ４丁目</t>
  </si>
  <si>
    <t>新浜町２、３丁目 新浜本町３丁目(7番地)</t>
  </si>
  <si>
    <t>新浜本町３丁目 ４丁目（2～5番地）</t>
  </si>
  <si>
    <t>新浜本町１丁目(1～7番地) ２丁目(1～3番地)</t>
  </si>
  <si>
    <t>西新浜町１丁目(1～3番地)</t>
  </si>
  <si>
    <t>西新浜町１丁目(4～6番地) ２丁目</t>
  </si>
  <si>
    <t>論田町（小論田、本浦下、本浦中、和太開、大江）</t>
  </si>
  <si>
    <t>論田町（和田開、元開、中開、新開、大江、小論田、本浦下、外籠）</t>
  </si>
  <si>
    <t>論田町（本浦下、本浦上、本浦中） 大原町（野神、中須、千代ヶ丸）</t>
  </si>
  <si>
    <t>大原町（長尾、壱町地、余慶、内開、広裏、池ノ内）</t>
  </si>
  <si>
    <t>K1. 川内エリア</t>
  </si>
  <si>
    <t>K2. 応神エリア</t>
  </si>
  <si>
    <t>K3. 国府エリア</t>
  </si>
  <si>
    <t>L1. 石井エリア</t>
  </si>
  <si>
    <t>L2. 北島エリア</t>
  </si>
  <si>
    <t>L3. 松茂エリア</t>
  </si>
  <si>
    <t>L4. 藍住エリア</t>
  </si>
  <si>
    <t>L6. 小松島エリア</t>
  </si>
  <si>
    <t>M1. 阿南エリア</t>
  </si>
  <si>
    <t>お申込日</t>
    <rPh sb="1" eb="4">
      <t>モウシコミビ</t>
    </rPh>
    <phoneticPr fontId="1"/>
  </si>
  <si>
    <t>枚</t>
    <rPh sb="0" eb="1">
      <t>マイ</t>
    </rPh>
    <phoneticPr fontId="1"/>
  </si>
  <si>
    <t>戸建総数</t>
    <rPh sb="0" eb="2">
      <t>コダテ</t>
    </rPh>
    <rPh sb="2" eb="4">
      <t>ソウスウ</t>
    </rPh>
    <phoneticPr fontId="1"/>
  </si>
  <si>
    <t>集合総数</t>
    <rPh sb="0" eb="2">
      <t>シュウゴウ</t>
    </rPh>
    <rPh sb="2" eb="4">
      <t>ソウスウ</t>
    </rPh>
    <phoneticPr fontId="1"/>
  </si>
  <si>
    <t>全戸総数</t>
    <rPh sb="0" eb="2">
      <t>ゼンコ</t>
    </rPh>
    <rPh sb="2" eb="4">
      <t>ソウスウ</t>
    </rPh>
    <phoneticPr fontId="1"/>
  </si>
  <si>
    <t>総合計枚数</t>
    <rPh sb="0" eb="1">
      <t>ソウ</t>
    </rPh>
    <rPh sb="1" eb="3">
      <t>ゴウケイ</t>
    </rPh>
    <rPh sb="3" eb="5">
      <t>マイスウ</t>
    </rPh>
    <phoneticPr fontId="1"/>
  </si>
  <si>
    <t>ご住所</t>
    <rPh sb="1" eb="3">
      <t>ジュウショ</t>
    </rPh>
    <phoneticPr fontId="1"/>
  </si>
  <si>
    <t>有限会社ミッドサービス　</t>
    <phoneticPr fontId="1"/>
  </si>
  <si>
    <t>搬入日</t>
    <rPh sb="0" eb="2">
      <t>ハンニュウ</t>
    </rPh>
    <rPh sb="2" eb="3">
      <t>ビ</t>
    </rPh>
    <phoneticPr fontId="1"/>
  </si>
  <si>
    <t>～</t>
    <phoneticPr fontId="1"/>
  </si>
  <si>
    <t>配布方法</t>
    <rPh sb="0" eb="2">
      <t>ハイフ</t>
    </rPh>
    <rPh sb="2" eb="4">
      <t>ホウホウ</t>
    </rPh>
    <phoneticPr fontId="1"/>
  </si>
  <si>
    <t>配布物形状</t>
    <rPh sb="0" eb="2">
      <t>ハイフ</t>
    </rPh>
    <rPh sb="2" eb="3">
      <t>ブツ</t>
    </rPh>
    <rPh sb="3" eb="5">
      <t>ケイジョウ</t>
    </rPh>
    <phoneticPr fontId="1"/>
  </si>
  <si>
    <t xml:space="preserve">     全戸　   集合　   戸建</t>
    <rPh sb="5" eb="7">
      <t>ゼンコ</t>
    </rPh>
    <rPh sb="11" eb="13">
      <t>シュウゴウ</t>
    </rPh>
    <rPh sb="17" eb="19">
      <t>コダテ</t>
    </rPh>
    <phoneticPr fontId="1"/>
  </si>
  <si>
    <t xml:space="preserve">     折済　   ペラ</t>
    <rPh sb="5" eb="6">
      <t>オ</t>
    </rPh>
    <rPh sb="6" eb="7">
      <t>ズ</t>
    </rPh>
    <phoneticPr fontId="1"/>
  </si>
  <si>
    <r>
      <rPr>
        <sz val="10"/>
        <color theme="1"/>
        <rFont val="ＭＳ Ｐゴシック"/>
        <family val="3"/>
        <charset val="128"/>
      </rPr>
      <t xml:space="preserve">      </t>
    </r>
    <r>
      <rPr>
        <sz val="11.5"/>
        <color theme="1"/>
        <rFont val="ＭＳ Ｐゴシック"/>
        <family val="3"/>
        <charset val="128"/>
      </rPr>
      <t>その他（　　　　　　　　　　　　　 　　　　　　）</t>
    </r>
    <rPh sb="8" eb="9">
      <t>タ</t>
    </rPh>
    <phoneticPr fontId="1"/>
  </si>
  <si>
    <t>　　A5  　  B5 　    A4　 　B4 　　 A3　　 B3</t>
    <phoneticPr fontId="1"/>
  </si>
  <si>
    <t>新町橋 東船場 東新町 銀座 富田町１、２丁目 籠屋町 南新町１、２丁目 紺屋町 東大工町 両国橋</t>
    <phoneticPr fontId="1"/>
  </si>
  <si>
    <t>03</t>
    <phoneticPr fontId="1"/>
  </si>
  <si>
    <t>04</t>
    <phoneticPr fontId="1"/>
  </si>
  <si>
    <t>05</t>
    <phoneticPr fontId="1"/>
  </si>
  <si>
    <t>M2. 吉野川エリア</t>
    <rPh sb="4" eb="7">
      <t>ヨシノガワ</t>
    </rPh>
    <phoneticPr fontId="1"/>
  </si>
  <si>
    <t>M2.吉野川エリア</t>
    <rPh sb="3" eb="6">
      <t>ヨシノガワ</t>
    </rPh>
    <phoneticPr fontId="1"/>
  </si>
  <si>
    <t>電話番号</t>
    <rPh sb="0" eb="2">
      <t>デンワ</t>
    </rPh>
    <phoneticPr fontId="1"/>
  </si>
  <si>
    <t>チラシ表記名</t>
    <rPh sb="3" eb="5">
      <t>ヒョウキ</t>
    </rPh>
    <rPh sb="5" eb="6">
      <t>メイ</t>
    </rPh>
    <phoneticPr fontId="1"/>
  </si>
  <si>
    <t>北島田町１～３丁目 北矢三町４丁目(４番地)</t>
    <rPh sb="19" eb="21">
      <t>バンチ</t>
    </rPh>
    <phoneticPr fontId="1"/>
  </si>
  <si>
    <t>北島田町１丁目 中島田町１丁目 北矢三町４丁目(１～３番地)</t>
    <rPh sb="27" eb="29">
      <t>バンチ</t>
    </rPh>
    <phoneticPr fontId="1"/>
  </si>
  <si>
    <t>住吉４丁目(10～12番地) 東吉野町２、３丁目</t>
    <phoneticPr fontId="1"/>
  </si>
  <si>
    <t>住吉４丁目(1～6番地)</t>
    <phoneticPr fontId="1"/>
  </si>
  <si>
    <t>住吉４丁目(7～9.13番地) ５丁目(1.2.4～8番地)</t>
    <phoneticPr fontId="1"/>
  </si>
  <si>
    <t>住吉１丁目(1～3.9.10番地)</t>
    <phoneticPr fontId="1"/>
  </si>
  <si>
    <t>住吉１丁目(4～8.11番地)</t>
    <phoneticPr fontId="1"/>
  </si>
  <si>
    <t>安宅１丁目(3～10番地)　２丁目(3.4番地)</t>
    <phoneticPr fontId="1"/>
  </si>
  <si>
    <t>安宅２丁目(1.2.6～9番地)</t>
    <phoneticPr fontId="1"/>
  </si>
  <si>
    <t>福島１丁目(1.4～6.10番地)</t>
    <phoneticPr fontId="1"/>
  </si>
  <si>
    <t>福島１丁目(2.3.7～9番地)</t>
    <phoneticPr fontId="1"/>
  </si>
  <si>
    <t>大和町１丁目(1.3～8番地) ２丁目 末広２丁目</t>
    <phoneticPr fontId="1"/>
  </si>
  <si>
    <t>末広１丁目 南末広町(1.2番)</t>
    <rPh sb="14" eb="15">
      <t>バン</t>
    </rPh>
    <phoneticPr fontId="1"/>
  </si>
  <si>
    <t>末広４丁目(1～7番地)</t>
    <phoneticPr fontId="1"/>
  </si>
  <si>
    <t>末広４丁目(8～10番地)</t>
    <phoneticPr fontId="1"/>
  </si>
  <si>
    <t>末広２～５丁目</t>
    <phoneticPr fontId="1"/>
  </si>
  <si>
    <t>南末広町(1～7番)</t>
    <rPh sb="8" eb="9">
      <t>バン</t>
    </rPh>
    <phoneticPr fontId="1"/>
  </si>
  <si>
    <t>金沢２丁目(2.3.6番地) 北沖洲２丁目(9～14番地) ３丁目(9.10番地)</t>
    <phoneticPr fontId="1"/>
  </si>
  <si>
    <t>北沖洲３丁目(4.6～8番地) ４丁目</t>
    <phoneticPr fontId="1"/>
  </si>
  <si>
    <t>北沖洲２丁目(4～9番地) ３丁目(5～8番地)</t>
    <phoneticPr fontId="1"/>
  </si>
  <si>
    <t>北沖洲２丁目(1～3番地) ３丁目(1.2番地) 南沖洲２丁目(1～8番地)</t>
    <phoneticPr fontId="1"/>
  </si>
  <si>
    <t>北沖洲１丁目(8～10.13～15番地) 金沢１丁目(1～3番地) ２丁目(1.2番地)</t>
    <phoneticPr fontId="1"/>
  </si>
  <si>
    <t>北沖洲１丁目(1～7.11.12番地)</t>
    <phoneticPr fontId="1"/>
  </si>
  <si>
    <t>南沖洲３、４丁目 北沖洲３丁目(3番地) ４丁目(1～3番地)</t>
    <phoneticPr fontId="1"/>
  </si>
  <si>
    <t>南二軒屋町１、２丁目 南二軒屋町(神成、新開)</t>
    <rPh sb="15" eb="16">
      <t>チョウ</t>
    </rPh>
    <phoneticPr fontId="1"/>
  </si>
  <si>
    <t>津田町２丁目 ３丁目(1～4.6.7番地)</t>
    <phoneticPr fontId="1"/>
  </si>
  <si>
    <t>津田本町４丁目（1～3番地） ５丁目 新浜本町１丁目(7.8番地)</t>
    <phoneticPr fontId="1"/>
  </si>
  <si>
    <t>北田宮１丁目 上助任町(三本松) 中吉野４丁目 田宮町（灘）</t>
    <rPh sb="24" eb="26">
      <t>タミヤ</t>
    </rPh>
    <rPh sb="26" eb="27">
      <t>チョウ</t>
    </rPh>
    <rPh sb="28" eb="29">
      <t>ナダ</t>
    </rPh>
    <phoneticPr fontId="1"/>
  </si>
  <si>
    <t>佐古３番町（7～17番地） 佐古４番町(7～13番地) 北佐古２番町（6番地）</t>
    <rPh sb="10" eb="12">
      <t>バンチ</t>
    </rPh>
    <phoneticPr fontId="1"/>
  </si>
  <si>
    <t>TEL：088-679-1119　FAX：088-679-9993　</t>
    <phoneticPr fontId="1"/>
  </si>
  <si>
    <t>26</t>
  </si>
  <si>
    <t>27</t>
  </si>
  <si>
    <t>三軒屋町（上分、下分、外、西、東）</t>
    <rPh sb="0" eb="4">
      <t>サンゲンヤチョウ</t>
    </rPh>
    <rPh sb="5" eb="7">
      <t>カミブン</t>
    </rPh>
    <rPh sb="8" eb="10">
      <t>シモブン</t>
    </rPh>
    <rPh sb="11" eb="12">
      <t>ソト</t>
    </rPh>
    <rPh sb="13" eb="14">
      <t>ニシ</t>
    </rPh>
    <rPh sb="15" eb="16">
      <t>ヒガシ</t>
    </rPh>
    <phoneticPr fontId="1"/>
  </si>
  <si>
    <t>大原町（千代ヶ丸、内開、野神、池の内、池内山、千代ヶ丸山、東千代ヶ丸、川添）</t>
    <phoneticPr fontId="1"/>
  </si>
  <si>
    <t>上八万町（西山-北）しらさぎ台</t>
    <rPh sb="14" eb="15">
      <t>ダイ</t>
    </rPh>
    <phoneticPr fontId="1"/>
  </si>
  <si>
    <t>上八万町（西山-南）しらさぎ台</t>
    <phoneticPr fontId="1"/>
  </si>
  <si>
    <t>上八万町（中山）センチュリーヒルズ</t>
    <rPh sb="0" eb="4">
      <t>カミハチマンチョウ</t>
    </rPh>
    <rPh sb="5" eb="7">
      <t>ナカヤマ</t>
    </rPh>
    <phoneticPr fontId="1"/>
  </si>
  <si>
    <t>プルダウンより年月日(曜日)をお選びください</t>
    <rPh sb="7" eb="10">
      <t>ネンガッピ</t>
    </rPh>
    <rPh sb="11" eb="13">
      <t>ヨウビ</t>
    </rPh>
    <rPh sb="16" eb="17">
      <t>エラ</t>
    </rPh>
    <phoneticPr fontId="1"/>
  </si>
  <si>
    <t>配布日 [プルダウンより月日(曜日)をお選びください]</t>
    <rPh sb="0" eb="2">
      <t>ハイフ</t>
    </rPh>
    <rPh sb="2" eb="3">
      <t>ビ</t>
    </rPh>
    <phoneticPr fontId="1"/>
  </si>
  <si>
    <t>チラシ配布申込書（単独配布）</t>
    <rPh sb="9" eb="11">
      <t>タンドク</t>
    </rPh>
    <rPh sb="11" eb="13">
      <t>ハイフ</t>
    </rPh>
    <phoneticPr fontId="1"/>
  </si>
  <si>
    <t>チラシ配布申込書（併用配布）</t>
    <rPh sb="9" eb="13">
      <t>ヘイヨウハイフ</t>
    </rPh>
    <phoneticPr fontId="1"/>
  </si>
  <si>
    <t>エリア別配布数</t>
    <rPh sb="3" eb="4">
      <t>ベツ</t>
    </rPh>
    <phoneticPr fontId="1"/>
  </si>
  <si>
    <t>①ブロック別希望配布数</t>
    <rPh sb="5" eb="6">
      <t>ベツ</t>
    </rPh>
    <phoneticPr fontId="1"/>
  </si>
  <si>
    <t>単独配布</t>
    <rPh sb="0" eb="2">
      <t>タンドク</t>
    </rPh>
    <rPh sb="2" eb="4">
      <t>ハイフ</t>
    </rPh>
    <phoneticPr fontId="1"/>
  </si>
  <si>
    <t>併用配布</t>
    <rPh sb="0" eb="2">
      <t>ヘイヨウ</t>
    </rPh>
    <rPh sb="2" eb="4">
      <t>ハイフ</t>
    </rPh>
    <phoneticPr fontId="1"/>
  </si>
  <si>
    <t>太枠内の項目にご記入をお願い致します。</t>
    <rPh sb="0" eb="3">
      <t>フトワクナイ</t>
    </rPh>
    <rPh sb="4" eb="6">
      <t>コウモク</t>
    </rPh>
    <rPh sb="12" eb="13">
      <t>ネガ</t>
    </rPh>
    <rPh sb="14" eb="15">
      <t>イタ</t>
    </rPh>
    <phoneticPr fontId="3"/>
  </si>
  <si>
    <t>ブロック別配布数</t>
    <rPh sb="4" eb="5">
      <t>ベツ</t>
    </rPh>
    <phoneticPr fontId="1"/>
  </si>
  <si>
    <t>▼ご希望のブロックの配布希望数をご入力ください</t>
    <rPh sb="2" eb="4">
      <t>キボウ</t>
    </rPh>
    <rPh sb="10" eb="15">
      <t>ハイフキボウスウ</t>
    </rPh>
    <rPh sb="17" eb="19">
      <t>ニュウリョク</t>
    </rPh>
    <phoneticPr fontId="1"/>
  </si>
  <si>
    <t>②エリア別希望配布数</t>
    <rPh sb="4" eb="5">
      <t>ベツ</t>
    </rPh>
    <phoneticPr fontId="1"/>
  </si>
  <si>
    <t>エリア別希望配布数</t>
    <rPh sb="3" eb="4">
      <t>ベツ</t>
    </rPh>
    <rPh sb="4" eb="6">
      <t>キボウ</t>
    </rPh>
    <rPh sb="6" eb="9">
      <t>ハイフスウ</t>
    </rPh>
    <phoneticPr fontId="1"/>
  </si>
  <si>
    <t>ご希望のエリアに希望配布数をご入力ください</t>
    <rPh sb="1" eb="3">
      <t>キボウ</t>
    </rPh>
    <rPh sb="8" eb="10">
      <t>キボウ</t>
    </rPh>
    <rPh sb="10" eb="13">
      <t>ハイフスウ</t>
    </rPh>
    <rPh sb="15" eb="17">
      <t>ニュウリョク</t>
    </rPh>
    <phoneticPr fontId="1"/>
  </si>
  <si>
    <t>ブロック別配布をご希望の場合はエリア名(A～M2)をクリック→ブロック別に希望配布数をご入力ください。
エリア別配布数より少ない配布数をご希望場合は②エリア別希望配布数に直接ご入力ください。</t>
    <rPh sb="4" eb="5">
      <t>ベツ</t>
    </rPh>
    <rPh sb="5" eb="7">
      <t>ハイフ</t>
    </rPh>
    <rPh sb="9" eb="11">
      <t>キボウ</t>
    </rPh>
    <rPh sb="12" eb="14">
      <t>バアイ</t>
    </rPh>
    <rPh sb="18" eb="19">
      <t>メイ</t>
    </rPh>
    <rPh sb="35" eb="36">
      <t>ベツ</t>
    </rPh>
    <rPh sb="37" eb="39">
      <t>キボウ</t>
    </rPh>
    <rPh sb="39" eb="42">
      <t>ハイフスウ</t>
    </rPh>
    <rPh sb="44" eb="46">
      <t>ニュウリョク</t>
    </rPh>
    <phoneticPr fontId="1"/>
  </si>
  <si>
    <t>市区町村名</t>
    <rPh sb="0" eb="4">
      <t>シクチョウソン</t>
    </rPh>
    <rPh sb="4" eb="5">
      <t>メイ</t>
    </rPh>
    <phoneticPr fontId="1"/>
  </si>
  <si>
    <t>ブロック名</t>
    <rPh sb="4" eb="5">
      <t>メイ</t>
    </rPh>
    <phoneticPr fontId="1"/>
  </si>
  <si>
    <t>予定数（参考）</t>
    <rPh sb="0" eb="3">
      <t>ヨテイスウ</t>
    </rPh>
    <rPh sb="4" eb="6">
      <t>サンコウ</t>
    </rPh>
    <phoneticPr fontId="1"/>
  </si>
  <si>
    <t>エリア備考</t>
    <rPh sb="3" eb="5">
      <t>ビコウ</t>
    </rPh>
    <phoneticPr fontId="1"/>
  </si>
  <si>
    <t>部数調整</t>
    <rPh sb="0" eb="4">
      <t>ブスウチョウセイ</t>
    </rPh>
    <phoneticPr fontId="1"/>
  </si>
  <si>
    <t>徳島市</t>
    <rPh sb="0" eb="3">
      <t>トクシマシ</t>
    </rPh>
    <phoneticPr fontId="1"/>
  </si>
  <si>
    <t>↓コピペする列：A～D列　※ヘッダー行を除く</t>
    <rPh sb="6" eb="7">
      <t>レツ</t>
    </rPh>
    <rPh sb="11" eb="12">
      <t>レツ</t>
    </rPh>
    <rPh sb="18" eb="19">
      <t>ギョウ</t>
    </rPh>
    <rPh sb="20" eb="21">
      <t>ノゾ</t>
    </rPh>
    <phoneticPr fontId="1"/>
  </si>
  <si>
    <r>
      <t>※フィルタを使用して、予定数に数値が入ってる個所と調整エリアを表示して、A～D列の</t>
    </r>
    <r>
      <rPr>
        <b/>
        <sz val="11"/>
        <color rgb="FFFF0000"/>
        <rFont val="游ゴシック"/>
        <family val="3"/>
        <charset val="128"/>
        <scheme val="minor"/>
      </rPr>
      <t>4行目</t>
    </r>
    <r>
      <rPr>
        <b/>
        <sz val="11"/>
        <rFont val="游ゴシック"/>
        <family val="3"/>
        <charset val="128"/>
        <scheme val="minor"/>
      </rPr>
      <t>からコピーをします。</t>
    </r>
    <rPh sb="6" eb="8">
      <t>シヨウ</t>
    </rPh>
    <rPh sb="11" eb="14">
      <t>ヨテイスウ</t>
    </rPh>
    <rPh sb="15" eb="17">
      <t>スウチ</t>
    </rPh>
    <rPh sb="18" eb="19">
      <t>ハイ</t>
    </rPh>
    <rPh sb="22" eb="24">
      <t>カショ</t>
    </rPh>
    <rPh sb="25" eb="27">
      <t>チョウセイ</t>
    </rPh>
    <rPh sb="31" eb="33">
      <t>ヒョウジ</t>
    </rPh>
    <rPh sb="39" eb="40">
      <t>レツ</t>
    </rPh>
    <rPh sb="42" eb="44">
      <t>ギョウメ</t>
    </rPh>
    <phoneticPr fontId="1"/>
  </si>
  <si>
    <t>全戸</t>
    <rPh sb="0" eb="2">
      <t>ゼンコ</t>
    </rPh>
    <phoneticPr fontId="1"/>
  </si>
  <si>
    <t>集合</t>
    <rPh sb="0" eb="2">
      <t>シュウゴウ</t>
    </rPh>
    <phoneticPr fontId="1"/>
  </si>
  <si>
    <t>戸建</t>
    <rPh sb="0" eb="2">
      <t>コダテ</t>
    </rPh>
    <phoneticPr fontId="1"/>
  </si>
  <si>
    <t>事業所除外</t>
    <rPh sb="0" eb="5">
      <t>ジギョウショジョガイ</t>
    </rPh>
    <phoneticPr fontId="1"/>
  </si>
  <si>
    <t>合計</t>
    <rPh sb="0" eb="2">
      <t>ゴウケイ</t>
    </rPh>
    <phoneticPr fontId="1"/>
  </si>
  <si>
    <t>■【ブロック別】案件コピペエリア登録シート</t>
    <rPh sb="6" eb="7">
      <t>ベツ</t>
    </rPh>
    <rPh sb="8" eb="10">
      <t>アンケン</t>
    </rPh>
    <rPh sb="16" eb="18">
      <t>トウロク</t>
    </rPh>
    <phoneticPr fontId="1"/>
  </si>
  <si>
    <t>■【ブロック別】見積作成用、配布方法別の集計</t>
    <rPh sb="8" eb="13">
      <t>ミツモリサクセイヨウ</t>
    </rPh>
    <rPh sb="14" eb="19">
      <t>ハイフホウホウベツ</t>
    </rPh>
    <rPh sb="20" eb="22">
      <t>シュウケイ</t>
    </rPh>
    <phoneticPr fontId="1"/>
  </si>
  <si>
    <t>A加茂名、B加茂</t>
    <phoneticPr fontId="1"/>
  </si>
  <si>
    <t>シート名</t>
    <rPh sb="3" eb="4">
      <t>メイ</t>
    </rPh>
    <phoneticPr fontId="1"/>
  </si>
  <si>
    <t>開始列</t>
    <rPh sb="0" eb="3">
      <t>カイシレツ</t>
    </rPh>
    <phoneticPr fontId="1"/>
  </si>
  <si>
    <t>終了列</t>
    <rPh sb="0" eb="3">
      <t>シュウリョウレツ</t>
    </rPh>
    <phoneticPr fontId="1"/>
  </si>
  <si>
    <t>開始行</t>
    <rPh sb="0" eb="3">
      <t>カイシギョウ</t>
    </rPh>
    <phoneticPr fontId="1"/>
  </si>
  <si>
    <t>エリア名</t>
    <rPh sb="3" eb="4">
      <t>メイ</t>
    </rPh>
    <phoneticPr fontId="1"/>
  </si>
  <si>
    <t>A加茂名</t>
    <phoneticPr fontId="1"/>
  </si>
  <si>
    <t>B加茂</t>
    <phoneticPr fontId="1"/>
  </si>
  <si>
    <t>エリア番号</t>
    <rPh sb="3" eb="5">
      <t>バンゴウ</t>
    </rPh>
    <phoneticPr fontId="1"/>
  </si>
  <si>
    <t>A</t>
    <phoneticPr fontId="1"/>
  </si>
  <si>
    <t>B</t>
    <phoneticPr fontId="1"/>
  </si>
  <si>
    <t>C</t>
    <phoneticPr fontId="1"/>
  </si>
  <si>
    <t>F</t>
    <phoneticPr fontId="1"/>
  </si>
  <si>
    <t>H</t>
    <phoneticPr fontId="1"/>
  </si>
  <si>
    <t>C佐古、D渭北</t>
    <phoneticPr fontId="1"/>
  </si>
  <si>
    <t>D</t>
    <phoneticPr fontId="1"/>
  </si>
  <si>
    <t>C佐古</t>
    <phoneticPr fontId="1"/>
  </si>
  <si>
    <t>D渭北</t>
    <phoneticPr fontId="1"/>
  </si>
  <si>
    <t>A-01</t>
    <phoneticPr fontId="1"/>
  </si>
  <si>
    <t>A-02</t>
  </si>
  <si>
    <t>A-03</t>
  </si>
  <si>
    <t>A-04</t>
  </si>
  <si>
    <t>A-05</t>
  </si>
  <si>
    <t>A-06</t>
  </si>
  <si>
    <t>A-07</t>
  </si>
  <si>
    <t>A-08</t>
  </si>
  <si>
    <t>A-09</t>
  </si>
  <si>
    <t>A-10</t>
  </si>
  <si>
    <t>A-11</t>
  </si>
  <si>
    <t>A-12</t>
  </si>
  <si>
    <t>A-13</t>
  </si>
  <si>
    <t>A-14</t>
  </si>
  <si>
    <t>A-15</t>
  </si>
  <si>
    <t>A-16</t>
  </si>
  <si>
    <t>A-17</t>
  </si>
  <si>
    <t>A-18</t>
  </si>
  <si>
    <t>A-19</t>
  </si>
  <si>
    <t>A-20</t>
  </si>
  <si>
    <t>A-21</t>
  </si>
  <si>
    <t>A-22</t>
  </si>
  <si>
    <t>B-01</t>
    <phoneticPr fontId="1"/>
  </si>
  <si>
    <t>B-02</t>
  </si>
  <si>
    <t>B-03</t>
  </si>
  <si>
    <t>B-04</t>
  </si>
  <si>
    <t>B-05</t>
  </si>
  <si>
    <t>B-06</t>
  </si>
  <si>
    <t>B-07</t>
  </si>
  <si>
    <t>B-08</t>
  </si>
  <si>
    <t>B-09</t>
  </si>
  <si>
    <t>B-10</t>
  </si>
  <si>
    <t>B-11</t>
  </si>
  <si>
    <t>B-12</t>
  </si>
  <si>
    <t>B-13</t>
  </si>
  <si>
    <t>B-14</t>
  </si>
  <si>
    <t>B-15</t>
  </si>
  <si>
    <t>B-16</t>
  </si>
  <si>
    <t>B-17</t>
  </si>
  <si>
    <t>B-18</t>
  </si>
  <si>
    <t>B-19</t>
  </si>
  <si>
    <t>C-01</t>
    <phoneticPr fontId="1"/>
  </si>
  <si>
    <t>C-02</t>
  </si>
  <si>
    <t>C-03</t>
  </si>
  <si>
    <t>C-04</t>
  </si>
  <si>
    <t>C-05</t>
  </si>
  <si>
    <t>C-06</t>
  </si>
  <si>
    <t>C-07</t>
  </si>
  <si>
    <t>C-08</t>
  </si>
  <si>
    <t>C-09</t>
  </si>
  <si>
    <t>C-10</t>
  </si>
  <si>
    <t>C-11</t>
  </si>
  <si>
    <t>C-12</t>
  </si>
  <si>
    <t>C-13</t>
  </si>
  <si>
    <t>C-14</t>
  </si>
  <si>
    <t>C-15</t>
  </si>
  <si>
    <t>D-01</t>
    <phoneticPr fontId="1"/>
  </si>
  <si>
    <t>D-02</t>
  </si>
  <si>
    <t>D-03</t>
  </si>
  <si>
    <t>D-04</t>
  </si>
  <si>
    <t>D-05</t>
  </si>
  <si>
    <t>D-06</t>
  </si>
  <si>
    <t>D-07</t>
  </si>
  <si>
    <t>D-08</t>
  </si>
  <si>
    <t>D-09</t>
  </si>
  <si>
    <t>D-10</t>
  </si>
  <si>
    <t>D-11</t>
  </si>
  <si>
    <t>D-12</t>
  </si>
  <si>
    <t>D-13</t>
  </si>
  <si>
    <t>D-14</t>
  </si>
  <si>
    <t>D-15</t>
  </si>
  <si>
    <t>D-16</t>
  </si>
  <si>
    <t>E</t>
    <phoneticPr fontId="1"/>
  </si>
  <si>
    <t>G</t>
    <phoneticPr fontId="1"/>
  </si>
  <si>
    <t>I</t>
    <phoneticPr fontId="1"/>
  </si>
  <si>
    <t>J</t>
    <phoneticPr fontId="1"/>
  </si>
  <si>
    <t>K1</t>
    <phoneticPr fontId="1"/>
  </si>
  <si>
    <t>E渭東、F沖洲</t>
  </si>
  <si>
    <t>F沖洲</t>
  </si>
  <si>
    <t>F沖洲</t>
    <phoneticPr fontId="1"/>
  </si>
  <si>
    <t>E渭東</t>
    <phoneticPr fontId="1"/>
  </si>
  <si>
    <t>G内町</t>
  </si>
  <si>
    <t>G内町</t>
    <phoneticPr fontId="1"/>
  </si>
  <si>
    <t>H昭和</t>
  </si>
  <si>
    <t>H昭和</t>
    <phoneticPr fontId="1"/>
  </si>
  <si>
    <t>I八万</t>
    <phoneticPr fontId="1"/>
  </si>
  <si>
    <t>J津田</t>
    <phoneticPr fontId="1"/>
  </si>
  <si>
    <t>K1川内・K2応神・K3国府</t>
    <phoneticPr fontId="1"/>
  </si>
  <si>
    <t>K1川内</t>
    <phoneticPr fontId="1"/>
  </si>
  <si>
    <t>K2応神</t>
    <phoneticPr fontId="1"/>
  </si>
  <si>
    <t>K3国府</t>
    <phoneticPr fontId="1"/>
  </si>
  <si>
    <t>K2</t>
    <phoneticPr fontId="1"/>
  </si>
  <si>
    <t>K3</t>
    <phoneticPr fontId="1"/>
  </si>
  <si>
    <t>L1石井・L2北島・L3松茂・L4藍住・L5鳴門</t>
    <phoneticPr fontId="1"/>
  </si>
  <si>
    <t>L1</t>
    <phoneticPr fontId="1"/>
  </si>
  <si>
    <t>L2</t>
    <phoneticPr fontId="1"/>
  </si>
  <si>
    <t>L3</t>
    <phoneticPr fontId="1"/>
  </si>
  <si>
    <t>L4</t>
    <phoneticPr fontId="1"/>
  </si>
  <si>
    <t>L5</t>
    <phoneticPr fontId="1"/>
  </si>
  <si>
    <t>L1石井</t>
    <phoneticPr fontId="1"/>
  </si>
  <si>
    <t>L2北島</t>
    <phoneticPr fontId="1"/>
  </si>
  <si>
    <t>L3松茂</t>
    <phoneticPr fontId="1"/>
  </si>
  <si>
    <t>L4藍住</t>
    <phoneticPr fontId="1"/>
  </si>
  <si>
    <t>L5鳴門</t>
    <phoneticPr fontId="1"/>
  </si>
  <si>
    <t>L6小松島・M1阿南・M2吉野川</t>
    <phoneticPr fontId="1"/>
  </si>
  <si>
    <t>L6</t>
    <phoneticPr fontId="1"/>
  </si>
  <si>
    <t>M1</t>
    <phoneticPr fontId="1"/>
  </si>
  <si>
    <t>M2</t>
    <phoneticPr fontId="1"/>
  </si>
  <si>
    <t>L6小松島</t>
    <phoneticPr fontId="1"/>
  </si>
  <si>
    <t>M1阿南</t>
    <phoneticPr fontId="1"/>
  </si>
  <si>
    <t>M2吉野川</t>
    <phoneticPr fontId="1"/>
  </si>
  <si>
    <t>システム連携用シート設置開始行</t>
    <rPh sb="4" eb="7">
      <t>レンケイヨウ</t>
    </rPh>
    <rPh sb="10" eb="12">
      <t>セッチ</t>
    </rPh>
    <rPh sb="12" eb="14">
      <t>カイシ</t>
    </rPh>
    <rPh sb="14" eb="15">
      <t>ギョウ</t>
    </rPh>
    <phoneticPr fontId="1"/>
  </si>
  <si>
    <t>システム連携設定名</t>
    <rPh sb="8" eb="9">
      <t>メイ</t>
    </rPh>
    <phoneticPr fontId="1"/>
  </si>
  <si>
    <t>補助関数※触らない</t>
    <rPh sb="0" eb="4">
      <t>ホジョカンスウ</t>
    </rPh>
    <rPh sb="5" eb="6">
      <t>サワ</t>
    </rPh>
    <phoneticPr fontId="1"/>
  </si>
  <si>
    <t>E-01</t>
    <phoneticPr fontId="1"/>
  </si>
  <si>
    <t>E-02</t>
  </si>
  <si>
    <t>E-03</t>
  </si>
  <si>
    <t>E-04</t>
  </si>
  <si>
    <t>E-05</t>
  </si>
  <si>
    <t>E-06</t>
  </si>
  <si>
    <t>E-07</t>
  </si>
  <si>
    <t>E-08</t>
  </si>
  <si>
    <t>E-09</t>
  </si>
  <si>
    <t>E-10</t>
  </si>
  <si>
    <t>E-11</t>
  </si>
  <si>
    <t>E-12</t>
  </si>
  <si>
    <t>E-13</t>
  </si>
  <si>
    <t>E-14</t>
  </si>
  <si>
    <t>E-15</t>
  </si>
  <si>
    <t>F-01</t>
    <phoneticPr fontId="1"/>
  </si>
  <si>
    <t>F-02</t>
  </si>
  <si>
    <t>F-03</t>
  </si>
  <si>
    <t>F-04</t>
  </si>
  <si>
    <t>F-05</t>
  </si>
  <si>
    <t>F-06</t>
  </si>
  <si>
    <t>F-07</t>
  </si>
  <si>
    <t>F-08</t>
  </si>
  <si>
    <t>F-09</t>
  </si>
  <si>
    <t>F-10</t>
  </si>
  <si>
    <t>F-11</t>
  </si>
  <si>
    <t>F-12</t>
  </si>
  <si>
    <t>F-13</t>
  </si>
  <si>
    <t>F-14</t>
  </si>
  <si>
    <t>F-15</t>
  </si>
  <si>
    <t>F-16</t>
  </si>
  <si>
    <t>F-17</t>
  </si>
  <si>
    <t>F-18</t>
  </si>
  <si>
    <t>F-19</t>
  </si>
  <si>
    <t>F-20</t>
  </si>
  <si>
    <t>F-21</t>
  </si>
  <si>
    <t>G-01</t>
    <phoneticPr fontId="1"/>
  </si>
  <si>
    <t>G-02</t>
  </si>
  <si>
    <t>G-03</t>
  </si>
  <si>
    <t>G-04</t>
  </si>
  <si>
    <t>G-05</t>
  </si>
  <si>
    <t>G-06</t>
  </si>
  <si>
    <t>G-07</t>
  </si>
  <si>
    <t>G-08</t>
  </si>
  <si>
    <t>G-09</t>
  </si>
  <si>
    <t>G-10</t>
  </si>
  <si>
    <t>G-11</t>
  </si>
  <si>
    <t>G-12</t>
  </si>
  <si>
    <t>G-13</t>
  </si>
  <si>
    <t>G-14</t>
  </si>
  <si>
    <t>G-15</t>
  </si>
  <si>
    <t>G-16</t>
  </si>
  <si>
    <t>G-17</t>
  </si>
  <si>
    <t>G-18</t>
  </si>
  <si>
    <t>G-19</t>
  </si>
  <si>
    <t>G-20</t>
  </si>
  <si>
    <t>G-21</t>
  </si>
  <si>
    <t>G-22</t>
  </si>
  <si>
    <t>H-01</t>
    <phoneticPr fontId="1"/>
  </si>
  <si>
    <t>H-02</t>
  </si>
  <si>
    <t>H-03</t>
  </si>
  <si>
    <t>H-04</t>
  </si>
  <si>
    <t>H-05</t>
  </si>
  <si>
    <t>H-06</t>
  </si>
  <si>
    <t>H-07</t>
  </si>
  <si>
    <t>H-08</t>
  </si>
  <si>
    <t>H-09</t>
  </si>
  <si>
    <t>H-10</t>
  </si>
  <si>
    <t>H-11</t>
  </si>
  <si>
    <t>H-12</t>
  </si>
  <si>
    <t>H-13</t>
  </si>
  <si>
    <t>H-14</t>
  </si>
  <si>
    <t>H-15</t>
  </si>
  <si>
    <t>H-16</t>
  </si>
  <si>
    <t>H-17</t>
  </si>
  <si>
    <t>I-01</t>
    <phoneticPr fontId="1"/>
  </si>
  <si>
    <t>I-02</t>
  </si>
  <si>
    <t>I-03</t>
  </si>
  <si>
    <t>I-04</t>
  </si>
  <si>
    <t>I-05</t>
  </si>
  <si>
    <t>I-06</t>
  </si>
  <si>
    <t>I-07</t>
  </si>
  <si>
    <t>I-08</t>
  </si>
  <si>
    <t>I-09</t>
  </si>
  <si>
    <t>I-11</t>
  </si>
  <si>
    <t>I-12</t>
  </si>
  <si>
    <t>I-13</t>
  </si>
  <si>
    <t>I-14</t>
  </si>
  <si>
    <t>I-15</t>
  </si>
  <si>
    <t>I-16</t>
  </si>
  <si>
    <t>I-17</t>
  </si>
  <si>
    <t>I-18</t>
  </si>
  <si>
    <t>I-19</t>
  </si>
  <si>
    <t>I-20</t>
  </si>
  <si>
    <t>I-21</t>
  </si>
  <si>
    <t>I-22</t>
  </si>
  <si>
    <t>I-23</t>
  </si>
  <si>
    <t>I-24</t>
  </si>
  <si>
    <t>I-25</t>
  </si>
  <si>
    <t>I-26</t>
  </si>
  <si>
    <t>I-27</t>
  </si>
  <si>
    <t>J-01</t>
    <phoneticPr fontId="1"/>
  </si>
  <si>
    <t>J-02</t>
  </si>
  <si>
    <t>J-03</t>
  </si>
  <si>
    <t>J-04</t>
  </si>
  <si>
    <t>J-05</t>
  </si>
  <si>
    <t>J-06</t>
  </si>
  <si>
    <t>J-07</t>
  </si>
  <si>
    <t>J-08</t>
  </si>
  <si>
    <t>J-09</t>
  </si>
  <si>
    <t>J-10</t>
  </si>
  <si>
    <t>J-11</t>
  </si>
  <si>
    <t>J-12</t>
  </si>
  <si>
    <t>J-13</t>
  </si>
  <si>
    <t>J-14</t>
  </si>
  <si>
    <t>J-15</t>
  </si>
  <si>
    <t>J-16</t>
  </si>
  <si>
    <t>J-17</t>
  </si>
  <si>
    <t>J-18</t>
  </si>
  <si>
    <t>J-19</t>
  </si>
  <si>
    <t>J-20</t>
  </si>
  <si>
    <t>K1-01</t>
    <phoneticPr fontId="1"/>
  </si>
  <si>
    <t>K1-02</t>
  </si>
  <si>
    <t>K2-01</t>
    <phoneticPr fontId="1"/>
  </si>
  <si>
    <t>K2-02</t>
  </si>
  <si>
    <t>K3-01</t>
    <phoneticPr fontId="1"/>
  </si>
  <si>
    <t>L1-01</t>
    <phoneticPr fontId="1"/>
  </si>
  <si>
    <t>L2-01</t>
    <phoneticPr fontId="1"/>
  </si>
  <si>
    <t>L2-02</t>
  </si>
  <si>
    <t>L2-03</t>
  </si>
  <si>
    <t>L2-04</t>
  </si>
  <si>
    <t>L3-01</t>
    <phoneticPr fontId="1"/>
  </si>
  <si>
    <t>L3-02</t>
  </si>
  <si>
    <t>L3-03</t>
  </si>
  <si>
    <t>L4-01</t>
    <phoneticPr fontId="1"/>
  </si>
  <si>
    <t>L4-02</t>
  </si>
  <si>
    <t>L4-03</t>
  </si>
  <si>
    <t>L4-04</t>
  </si>
  <si>
    <t>L4-05</t>
  </si>
  <si>
    <t>L5-01</t>
    <phoneticPr fontId="1"/>
  </si>
  <si>
    <t>L5-02</t>
  </si>
  <si>
    <t>L5-03</t>
  </si>
  <si>
    <t>L5-04</t>
  </si>
  <si>
    <t>L6-01</t>
    <phoneticPr fontId="1"/>
  </si>
  <si>
    <t>L6-02</t>
  </si>
  <si>
    <t>L6-03</t>
  </si>
  <si>
    <t>L6-04</t>
  </si>
  <si>
    <t>M1-01</t>
    <phoneticPr fontId="1"/>
  </si>
  <si>
    <t>M1-02</t>
  </si>
  <si>
    <t>M1-03</t>
  </si>
  <si>
    <t>M1-04</t>
  </si>
  <si>
    <t>M1-05</t>
  </si>
  <si>
    <t>M2-01</t>
    <phoneticPr fontId="1"/>
  </si>
  <si>
    <t>※社内使用欄</t>
    <rPh sb="1" eb="6">
      <t>シャナイシヨウラン</t>
    </rPh>
    <phoneticPr fontId="1"/>
  </si>
  <si>
    <t>※社内使用欄：併用配布</t>
    <rPh sb="1" eb="6">
      <t>シャナイシヨウラン</t>
    </rPh>
    <rPh sb="7" eb="11">
      <t>ヘイヨウハイフ</t>
    </rPh>
    <phoneticPr fontId="1"/>
  </si>
  <si>
    <t>※社内使用欄：単独配布(ブロック別)</t>
    <rPh sb="1" eb="6">
      <t>シャナイシヨウラン</t>
    </rPh>
    <rPh sb="7" eb="11">
      <t>タンドクハイフ</t>
    </rPh>
    <rPh sb="16" eb="17">
      <t>ベツ</t>
    </rPh>
    <phoneticPr fontId="1"/>
  </si>
  <si>
    <t>■【併用配布】見積作成用、配布方法別の集計</t>
    <rPh sb="2" eb="6">
      <t>ヘイヨウハイフ</t>
    </rPh>
    <rPh sb="7" eb="12">
      <t>ミツモリサクセイヨウ</t>
    </rPh>
    <rPh sb="13" eb="18">
      <t>ハイフホウホウベツ</t>
    </rPh>
    <rPh sb="19" eb="21">
      <t>シュウケイ</t>
    </rPh>
    <phoneticPr fontId="1"/>
  </si>
  <si>
    <t>■【エリア番号別】案件コピペエリア登録シート</t>
    <rPh sb="5" eb="7">
      <t>バンゴウ</t>
    </rPh>
    <rPh sb="7" eb="8">
      <t>ベツ</t>
    </rPh>
    <rPh sb="9" eb="11">
      <t>アンケン</t>
    </rPh>
    <rPh sb="17" eb="19">
      <t>トウロク</t>
    </rPh>
    <phoneticPr fontId="1"/>
  </si>
  <si>
    <t>※社内使用欄：単独配布　※エリア指定の場合</t>
    <rPh sb="1" eb="6">
      <t>シャナイシヨウラン</t>
    </rPh>
    <rPh sb="7" eb="9">
      <t>タンドク</t>
    </rPh>
    <rPh sb="9" eb="11">
      <t>ハイフ</t>
    </rPh>
    <rPh sb="16" eb="18">
      <t>シテイ</t>
    </rPh>
    <rPh sb="19" eb="21">
      <t>バアイ</t>
    </rPh>
    <phoneticPr fontId="1"/>
  </si>
  <si>
    <t>■【単独配布】見積作成用、配布方法別の集計</t>
    <rPh sb="2" eb="4">
      <t>タンドク</t>
    </rPh>
    <rPh sb="4" eb="6">
      <t>ハイフ</t>
    </rPh>
    <rPh sb="7" eb="12">
      <t>ミツモリサクセイヨウ</t>
    </rPh>
    <rPh sb="13" eb="18">
      <t>ハイフホウホウベツ</t>
    </rPh>
    <rPh sb="19" eb="21">
      <t>シュウケイ</t>
    </rPh>
    <phoneticPr fontId="1"/>
  </si>
  <si>
    <t>八万町（馬場山、新貝）</t>
    <phoneticPr fontId="1"/>
  </si>
  <si>
    <t>I-10</t>
    <phoneticPr fontId="1"/>
  </si>
  <si>
    <t>旧市内MAP</t>
    <rPh sb="0" eb="3">
      <t>キュウシナイ</t>
    </rPh>
    <phoneticPr fontId="1"/>
  </si>
  <si>
    <t>郊外MAP</t>
    <rPh sb="0" eb="2">
      <t>コウガイ</t>
    </rPh>
    <phoneticPr fontId="1"/>
  </si>
  <si>
    <r>
      <t xml:space="preserve">川内町鈴江南、鈴江北、鈴江東、鈴江西、沖島、竹須賀、平石古田、大松、平石夷野、加賀須野、中島、上別宮東、金岡  /  </t>
    </r>
    <r>
      <rPr>
        <b/>
        <sz val="10"/>
        <color theme="4"/>
        <rFont val="ＭＳ Ｐゴシック"/>
        <family val="2"/>
        <charset val="128"/>
      </rPr>
      <t>一部戸建地域</t>
    </r>
    <r>
      <rPr>
        <sz val="10"/>
        <color theme="4"/>
        <rFont val="ＭＳ Ｐゴシック"/>
        <family val="2"/>
        <charset val="128"/>
      </rPr>
      <t xml:space="preserve"> ： 加賀須野</t>
    </r>
    <phoneticPr fontId="1"/>
  </si>
  <si>
    <r>
      <t xml:space="preserve">川内町中島、大松、竹須賀、沖島、加賀須野、中島、上別宮北、上別宮南、北原  /  </t>
    </r>
    <r>
      <rPr>
        <b/>
        <sz val="10"/>
        <color theme="1"/>
        <rFont val="ＭＳ Ｐゴシック"/>
        <family val="2"/>
        <charset val="128"/>
      </rPr>
      <t>一部集合地域</t>
    </r>
    <r>
      <rPr>
        <sz val="10"/>
        <color theme="1"/>
        <rFont val="ＭＳ Ｐゴシック"/>
        <family val="3"/>
        <charset val="128"/>
      </rPr>
      <t xml:space="preserve"> ： 榎瀬、応神町古川  /  </t>
    </r>
    <r>
      <rPr>
        <b/>
        <sz val="10"/>
        <color theme="4"/>
        <rFont val="ＭＳ Ｐゴシック"/>
        <family val="2"/>
        <charset val="128"/>
      </rPr>
      <t>一部戸建地域</t>
    </r>
    <r>
      <rPr>
        <sz val="10"/>
        <color theme="4"/>
        <rFont val="ＭＳ Ｐゴシック"/>
        <family val="2"/>
        <charset val="128"/>
      </rPr>
      <t xml:space="preserve"> ： 川内町榎瀬、沖島</t>
    </r>
    <phoneticPr fontId="1"/>
  </si>
  <si>
    <r>
      <t xml:space="preserve">川内町榎瀬  /  </t>
    </r>
    <r>
      <rPr>
        <b/>
        <sz val="10"/>
        <color theme="1"/>
        <rFont val="ＭＳ Ｐゴシック"/>
        <family val="2"/>
        <charset val="128"/>
      </rPr>
      <t>一部集合地域</t>
    </r>
    <r>
      <rPr>
        <sz val="10"/>
        <color theme="1"/>
        <rFont val="ＭＳ Ｐゴシック"/>
        <family val="3"/>
        <charset val="128"/>
      </rPr>
      <t xml:space="preserve"> ： 応神町古川</t>
    </r>
    <phoneticPr fontId="1"/>
  </si>
  <si>
    <r>
      <t xml:space="preserve">国府町池尻、井戸、府中、北岩延、南岩延、和田  /  </t>
    </r>
    <r>
      <rPr>
        <b/>
        <sz val="10"/>
        <color theme="1"/>
        <rFont val="ＭＳ Ｐゴシック"/>
        <family val="2"/>
        <charset val="128"/>
      </rPr>
      <t>一部集合地域</t>
    </r>
    <r>
      <rPr>
        <sz val="10"/>
        <color theme="1"/>
        <rFont val="ＭＳ Ｐゴシック"/>
        <family val="3"/>
        <charset val="128"/>
      </rPr>
      <t xml:space="preserve"> ： 観音寺、敷地、芝原、高輪、中、西高輪、早渕、花園、東高輪、日開、竜王  /  </t>
    </r>
    <r>
      <rPr>
        <b/>
        <sz val="10"/>
        <color theme="4"/>
        <rFont val="ＭＳ Ｐゴシック"/>
        <family val="2"/>
        <charset val="128"/>
      </rPr>
      <t>一部戸建地域</t>
    </r>
    <r>
      <rPr>
        <sz val="10"/>
        <color theme="4"/>
        <rFont val="ＭＳ Ｐゴシック"/>
        <family val="2"/>
        <charset val="128"/>
      </rPr>
      <t xml:space="preserve"> ： 竜王</t>
    </r>
    <phoneticPr fontId="1"/>
  </si>
  <si>
    <r>
      <t xml:space="preserve">川内町加賀須野、平石夷野、平石住吉、米津、平石若松、平石古田、平石若宮、富久、鈴江東、鈴江北、鈴江南、竹須賀、大松、沖島、旭野、小松東、小松西、下別宮東、下別宮西、松岡、宮島本浦、宮島浜、宮島錦野、鶴島、富吉、平石流通団地  /  </t>
    </r>
    <r>
      <rPr>
        <b/>
        <sz val="10"/>
        <color theme="4"/>
        <rFont val="ＭＳ Ｐゴシック"/>
        <family val="2"/>
        <charset val="128"/>
      </rPr>
      <t>一部戸建地域</t>
    </r>
    <r>
      <rPr>
        <sz val="10"/>
        <color theme="4"/>
        <rFont val="ＭＳ Ｐゴシック"/>
        <family val="2"/>
        <charset val="128"/>
      </rPr>
      <t xml:space="preserve"> ： 富吉</t>
    </r>
    <phoneticPr fontId="1"/>
  </si>
  <si>
    <r>
      <t xml:space="preserve">北島町北村、中村、江尻、太郎八須  /  </t>
    </r>
    <r>
      <rPr>
        <b/>
        <sz val="10"/>
        <color theme="4"/>
        <rFont val="ＭＳ Ｐゴシック"/>
        <family val="2"/>
        <charset val="128"/>
      </rPr>
      <t>一部戸建地域</t>
    </r>
    <r>
      <rPr>
        <sz val="10"/>
        <color theme="4"/>
        <rFont val="ＭＳ Ｐゴシック"/>
        <family val="2"/>
        <charset val="128"/>
      </rPr>
      <t xml:space="preserve"> ： 太郎八須、中村、北村、松茂町広島</t>
    </r>
    <phoneticPr fontId="1"/>
  </si>
  <si>
    <r>
      <t xml:space="preserve">北島町北村、新喜来、中村、太郎八須、高房、藍住町勝瑞  /  </t>
    </r>
    <r>
      <rPr>
        <b/>
        <sz val="10"/>
        <color theme="1"/>
        <rFont val="ＭＳ Ｐゴシック"/>
        <family val="2"/>
        <charset val="128"/>
      </rPr>
      <t>一部集合地域</t>
    </r>
    <r>
      <rPr>
        <sz val="10"/>
        <color theme="1"/>
        <rFont val="ＭＳ Ｐゴシック"/>
        <family val="3"/>
        <charset val="128"/>
      </rPr>
      <t xml:space="preserve"> ： 鳴門市大麻町市場  /  </t>
    </r>
    <r>
      <rPr>
        <b/>
        <sz val="10"/>
        <color theme="4"/>
        <rFont val="ＭＳ Ｐゴシック"/>
        <family val="2"/>
        <charset val="128"/>
      </rPr>
      <t>一部戸建地域</t>
    </r>
    <r>
      <rPr>
        <sz val="10"/>
        <color theme="4"/>
        <rFont val="ＭＳ Ｐゴシック"/>
        <family val="2"/>
        <charset val="128"/>
      </rPr>
      <t xml:space="preserve"> ： 北村</t>
    </r>
    <phoneticPr fontId="1"/>
  </si>
  <si>
    <r>
      <t xml:space="preserve">北島町江尻、鯛浜、応神町古川字鯛ノ浜添  / </t>
    </r>
    <r>
      <rPr>
        <sz val="10"/>
        <color theme="4"/>
        <rFont val="ＭＳ Ｐゴシック"/>
        <family val="2"/>
        <charset val="128"/>
      </rPr>
      <t xml:space="preserve"> </t>
    </r>
    <r>
      <rPr>
        <b/>
        <sz val="10"/>
        <color theme="4"/>
        <rFont val="ＭＳ Ｐゴシック"/>
        <family val="2"/>
        <charset val="128"/>
      </rPr>
      <t>一部戸建地域</t>
    </r>
    <r>
      <rPr>
        <sz val="10"/>
        <color theme="4"/>
        <rFont val="ＭＳ Ｐゴシック"/>
        <family val="2"/>
        <charset val="128"/>
      </rPr>
      <t xml:space="preserve"> ： 鯛浜</t>
    </r>
    <phoneticPr fontId="1"/>
  </si>
  <si>
    <r>
      <t xml:space="preserve">北島町高房、中村、江尻、鯛浜、応神町古川  /  </t>
    </r>
    <r>
      <rPr>
        <b/>
        <sz val="10"/>
        <color theme="4"/>
        <rFont val="ＭＳ Ｐゴシック"/>
        <family val="2"/>
        <charset val="128"/>
      </rPr>
      <t>一部戸建地域</t>
    </r>
    <r>
      <rPr>
        <sz val="10"/>
        <color theme="4"/>
        <rFont val="ＭＳ Ｐゴシック"/>
        <family val="2"/>
        <charset val="128"/>
      </rPr>
      <t xml:space="preserve"> ： 鯛浜</t>
    </r>
    <phoneticPr fontId="1"/>
  </si>
  <si>
    <r>
      <t xml:space="preserve">松茂町、広島、笹木野  /  </t>
    </r>
    <r>
      <rPr>
        <b/>
        <sz val="10"/>
        <color theme="1"/>
        <rFont val="ＭＳ Ｐゴシック"/>
        <family val="2"/>
        <charset val="128"/>
      </rPr>
      <t>一部集合地域</t>
    </r>
    <r>
      <rPr>
        <sz val="10"/>
        <color theme="1"/>
        <rFont val="ＭＳ Ｐゴシック"/>
        <family val="3"/>
        <charset val="128"/>
      </rPr>
      <t xml:space="preserve"> ： 中喜来、満穂  /  </t>
    </r>
    <r>
      <rPr>
        <b/>
        <sz val="10"/>
        <color theme="4"/>
        <rFont val="ＭＳ Ｐゴシック"/>
        <family val="2"/>
        <charset val="128"/>
      </rPr>
      <t>一部戸建地域</t>
    </r>
    <r>
      <rPr>
        <sz val="10"/>
        <color theme="4"/>
        <rFont val="ＭＳ Ｐゴシック"/>
        <family val="2"/>
        <charset val="128"/>
      </rPr>
      <t xml:space="preserve"> ： 中喜来</t>
    </r>
    <phoneticPr fontId="1"/>
  </si>
  <si>
    <r>
      <t xml:space="preserve">松茂町広島、北島町中村  /  </t>
    </r>
    <r>
      <rPr>
        <b/>
        <sz val="10"/>
        <color theme="4"/>
        <rFont val="ＭＳ Ｐゴシック"/>
        <family val="2"/>
        <charset val="128"/>
      </rPr>
      <t>一部戸建地域</t>
    </r>
    <r>
      <rPr>
        <sz val="10"/>
        <color theme="4"/>
        <rFont val="ＭＳ Ｐゴシック"/>
        <family val="2"/>
        <charset val="128"/>
      </rPr>
      <t xml:space="preserve"> ： 広島、北島町中村</t>
    </r>
    <phoneticPr fontId="1"/>
  </si>
  <si>
    <r>
      <t xml:space="preserve">松茂町、笹木野  /  </t>
    </r>
    <r>
      <rPr>
        <b/>
        <sz val="10"/>
        <color theme="1"/>
        <rFont val="ＭＳ Ｐゴシック"/>
        <family val="2"/>
        <charset val="128"/>
      </rPr>
      <t>一部集合地域</t>
    </r>
    <r>
      <rPr>
        <sz val="10"/>
        <color theme="1"/>
        <rFont val="ＭＳ Ｐゴシック"/>
        <family val="3"/>
        <charset val="128"/>
      </rPr>
      <t xml:space="preserve"> ： 住吉</t>
    </r>
    <phoneticPr fontId="1"/>
  </si>
  <si>
    <r>
      <t xml:space="preserve">藍住町乙瀬、矢上、勝瑞、笠木、住吉、奥野、徳命  /  </t>
    </r>
    <r>
      <rPr>
        <b/>
        <sz val="10"/>
        <color theme="4"/>
        <rFont val="ＭＳ Ｐゴシック"/>
        <family val="2"/>
        <charset val="128"/>
      </rPr>
      <t>一部戸建地域</t>
    </r>
    <r>
      <rPr>
        <sz val="10"/>
        <color theme="4"/>
        <rFont val="ＭＳ Ｐゴシック"/>
        <family val="2"/>
        <charset val="128"/>
      </rPr>
      <t xml:space="preserve"> ： 乙瀬、住吉、矢上、笠木、奥野</t>
    </r>
    <rPh sb="21" eb="23">
      <t>オトゼ</t>
    </rPh>
    <rPh sb="24" eb="26">
      <t>ショウズイ</t>
    </rPh>
    <rPh sb="26" eb="28">
      <t>イガイ</t>
    </rPh>
    <phoneticPr fontId="1"/>
  </si>
  <si>
    <r>
      <t xml:space="preserve">藍住町乙瀬、矢上、東中富  /  </t>
    </r>
    <r>
      <rPr>
        <b/>
        <sz val="10"/>
        <color theme="4"/>
        <rFont val="ＭＳ Ｐゴシック"/>
        <family val="2"/>
        <charset val="128"/>
      </rPr>
      <t>一部戸建地域</t>
    </r>
    <r>
      <rPr>
        <sz val="10"/>
        <color theme="4"/>
        <rFont val="ＭＳ Ｐゴシック"/>
        <family val="2"/>
        <charset val="128"/>
      </rPr>
      <t xml:space="preserve"> ： 矢上、乙瀬、富吉</t>
    </r>
    <phoneticPr fontId="1"/>
  </si>
  <si>
    <r>
      <t xml:space="preserve">藍住町奥野、矢上、徳命  /  </t>
    </r>
    <r>
      <rPr>
        <b/>
        <sz val="10"/>
        <color theme="4"/>
        <rFont val="ＭＳ Ｐゴシック"/>
        <family val="2"/>
        <charset val="128"/>
      </rPr>
      <t>一部戸建地域</t>
    </r>
    <r>
      <rPr>
        <sz val="10"/>
        <color theme="4"/>
        <rFont val="ＭＳ Ｐゴシック"/>
        <family val="2"/>
        <charset val="128"/>
      </rPr>
      <t xml:space="preserve"> ： 奥野</t>
    </r>
    <rPh sb="9" eb="11">
      <t>オクノ</t>
    </rPh>
    <rPh sb="12" eb="14">
      <t>イチブ</t>
    </rPh>
    <rPh sb="14" eb="16">
      <t>コダテ</t>
    </rPh>
    <phoneticPr fontId="1"/>
  </si>
  <si>
    <r>
      <t xml:space="preserve">藍住町勝瑞、住吉、鳴門市大麻町市場  /  </t>
    </r>
    <r>
      <rPr>
        <b/>
        <sz val="10"/>
        <color theme="4"/>
        <rFont val="ＭＳ Ｐゴシック"/>
        <family val="2"/>
        <charset val="128"/>
      </rPr>
      <t>一部戸建地域</t>
    </r>
    <r>
      <rPr>
        <sz val="10"/>
        <color theme="4"/>
        <rFont val="ＭＳ Ｐゴシック"/>
        <family val="2"/>
        <charset val="128"/>
      </rPr>
      <t xml:space="preserve"> ： 勝瑞、北島町高房</t>
    </r>
    <phoneticPr fontId="1"/>
  </si>
  <si>
    <t>鳴門町高島、三ツ石</t>
    <phoneticPr fontId="1"/>
  </si>
  <si>
    <r>
      <t xml:space="preserve">撫養町南浜、小桑島、大桑島、斉田  /  </t>
    </r>
    <r>
      <rPr>
        <b/>
        <sz val="10"/>
        <color theme="1"/>
        <rFont val="ＭＳ Ｐゴシック"/>
        <family val="2"/>
        <charset val="128"/>
      </rPr>
      <t>一部集合地域</t>
    </r>
    <r>
      <rPr>
        <sz val="10"/>
        <color theme="1"/>
        <rFont val="ＭＳ Ｐゴシック"/>
        <family val="3"/>
        <charset val="128"/>
      </rPr>
      <t xml:space="preserve"> ： 撫養町黒崎、木津、瀬戸町  /  </t>
    </r>
    <r>
      <rPr>
        <b/>
        <sz val="10"/>
        <color theme="4"/>
        <rFont val="ＭＳ Ｐゴシック"/>
        <family val="2"/>
        <charset val="128"/>
      </rPr>
      <t>一部戸建地域</t>
    </r>
    <r>
      <rPr>
        <sz val="10"/>
        <color theme="4"/>
        <rFont val="ＭＳ Ｐゴシック"/>
        <family val="2"/>
        <charset val="128"/>
      </rPr>
      <t xml:space="preserve"> ： 撫養町黒崎</t>
    </r>
    <phoneticPr fontId="1"/>
  </si>
  <si>
    <r>
      <t xml:space="preserve">撫養町林崎、北浜、弁財天、岡崎、立岩  /  </t>
    </r>
    <r>
      <rPr>
        <b/>
        <sz val="10"/>
        <color theme="1"/>
        <rFont val="ＭＳ Ｐゴシック"/>
        <family val="2"/>
        <charset val="128"/>
      </rPr>
      <t>一部集合地域</t>
    </r>
    <r>
      <rPr>
        <sz val="10"/>
        <color theme="1"/>
        <rFont val="ＭＳ Ｐゴシック"/>
        <family val="3"/>
        <charset val="128"/>
      </rPr>
      <t xml:space="preserve"> ： 里浦町  /  </t>
    </r>
    <r>
      <rPr>
        <b/>
        <sz val="10"/>
        <color theme="4"/>
        <rFont val="ＭＳ Ｐゴシック"/>
        <family val="2"/>
        <charset val="128"/>
      </rPr>
      <t>一部戸建地域</t>
    </r>
    <r>
      <rPr>
        <sz val="10"/>
        <color theme="4"/>
        <rFont val="ＭＳ Ｐゴシック"/>
        <family val="2"/>
        <charset val="128"/>
      </rPr>
      <t xml:space="preserve"> ： 撫養町立岩</t>
    </r>
    <phoneticPr fontId="1"/>
  </si>
  <si>
    <r>
      <t xml:space="preserve">撫養町小桑島、南浜、斉田  /  </t>
    </r>
    <r>
      <rPr>
        <b/>
        <sz val="10"/>
        <color theme="1"/>
        <rFont val="ＭＳ Ｐゴシック"/>
        <family val="2"/>
        <charset val="128"/>
      </rPr>
      <t>一部集合地域</t>
    </r>
    <r>
      <rPr>
        <sz val="10"/>
        <color theme="1"/>
        <rFont val="ＭＳ Ｐゴシック"/>
        <family val="3"/>
        <charset val="128"/>
      </rPr>
      <t xml:space="preserve"> ： 撫養町木津、大津町  /  </t>
    </r>
    <r>
      <rPr>
        <b/>
        <sz val="10"/>
        <color theme="4"/>
        <rFont val="ＭＳ Ｐゴシック"/>
        <family val="2"/>
        <charset val="128"/>
      </rPr>
      <t>一部戸建地域</t>
    </r>
    <r>
      <rPr>
        <sz val="10"/>
        <color theme="4"/>
        <rFont val="ＭＳ Ｐゴシック"/>
        <family val="2"/>
        <charset val="128"/>
      </rPr>
      <t xml:space="preserve"> ： 大津町木津野、吉永</t>
    </r>
    <phoneticPr fontId="1"/>
  </si>
  <si>
    <r>
      <rPr>
        <b/>
        <sz val="10"/>
        <color theme="1"/>
        <rFont val="ＭＳ Ｐゴシック"/>
        <family val="2"/>
        <charset val="128"/>
      </rPr>
      <t>一部集合地域</t>
    </r>
    <r>
      <rPr>
        <sz val="10"/>
        <color theme="1"/>
        <rFont val="ＭＳ Ｐゴシック"/>
        <family val="3"/>
        <charset val="128"/>
      </rPr>
      <t xml:space="preserve"> ： 江田町、中郷町、中田町、前原町、小松島町  /  </t>
    </r>
    <r>
      <rPr>
        <b/>
        <sz val="10"/>
        <color theme="4"/>
        <rFont val="ＭＳ Ｐゴシック"/>
        <family val="2"/>
        <charset val="128"/>
      </rPr>
      <t>一部戸建地域</t>
    </r>
    <r>
      <rPr>
        <sz val="10"/>
        <color theme="4"/>
        <rFont val="ＭＳ Ｐゴシック"/>
        <family val="2"/>
        <charset val="128"/>
      </rPr>
      <t xml:space="preserve"> ： 中田町</t>
    </r>
    <phoneticPr fontId="1"/>
  </si>
  <si>
    <r>
      <t xml:space="preserve">神田瀬町、堀川町、松島町、南小松島町  /  </t>
    </r>
    <r>
      <rPr>
        <b/>
        <sz val="10"/>
        <color theme="1"/>
        <rFont val="ＭＳ Ｐゴシック"/>
        <family val="2"/>
        <charset val="128"/>
      </rPr>
      <t>一部集合地域</t>
    </r>
    <r>
      <rPr>
        <sz val="10"/>
        <color theme="1"/>
        <rFont val="ＭＳ Ｐゴシック"/>
        <family val="3"/>
        <charset val="128"/>
      </rPr>
      <t xml:space="preserve"> ： 中郷町、小松島町、中田町  /  </t>
    </r>
    <r>
      <rPr>
        <b/>
        <sz val="10"/>
        <color theme="4"/>
        <rFont val="ＭＳ Ｐゴシック"/>
        <family val="2"/>
        <charset val="128"/>
      </rPr>
      <t>一部戸建地域</t>
    </r>
    <r>
      <rPr>
        <sz val="10"/>
        <color theme="4"/>
        <rFont val="ＭＳ Ｐゴシック"/>
        <family val="2"/>
        <charset val="128"/>
      </rPr>
      <t xml:space="preserve"> ： 小松島町、中田町</t>
    </r>
    <phoneticPr fontId="1"/>
  </si>
  <si>
    <r>
      <t xml:space="preserve">横須町、金磯町  /  </t>
    </r>
    <r>
      <rPr>
        <b/>
        <sz val="10"/>
        <color theme="1"/>
        <rFont val="ＭＳ Ｐゴシック"/>
        <family val="2"/>
        <charset val="128"/>
      </rPr>
      <t>一部集合地域</t>
    </r>
    <r>
      <rPr>
        <sz val="10"/>
        <color theme="1"/>
        <rFont val="ＭＳ Ｐゴシック"/>
        <family val="3"/>
        <charset val="128"/>
      </rPr>
      <t xml:space="preserve"> ： 小松島町、芝生町、田野町、日開野町  /  </t>
    </r>
    <r>
      <rPr>
        <b/>
        <sz val="10"/>
        <color theme="4"/>
        <rFont val="ＭＳ Ｐゴシック"/>
        <family val="2"/>
        <charset val="128"/>
      </rPr>
      <t>一部戸建地域</t>
    </r>
    <r>
      <rPr>
        <sz val="10"/>
        <color theme="4"/>
        <rFont val="ＭＳ Ｐゴシック"/>
        <family val="2"/>
        <charset val="128"/>
      </rPr>
      <t xml:space="preserve"> ： 横須町</t>
    </r>
    <phoneticPr fontId="1"/>
  </si>
  <si>
    <r>
      <t xml:space="preserve">和田津開町、赤石町、金磯町、間新田町  /  </t>
    </r>
    <r>
      <rPr>
        <b/>
        <sz val="10"/>
        <color theme="1"/>
        <rFont val="ＭＳ Ｐゴシック"/>
        <family val="2"/>
        <charset val="128"/>
      </rPr>
      <t>一部集合地域</t>
    </r>
    <r>
      <rPr>
        <sz val="10"/>
        <color theme="1"/>
        <rFont val="ＭＳ Ｐゴシック"/>
        <family val="3"/>
        <charset val="128"/>
      </rPr>
      <t xml:space="preserve"> ： 大林町、立江町、田野町、和田島町、坂野町  /  </t>
    </r>
    <r>
      <rPr>
        <b/>
        <sz val="10"/>
        <color theme="4"/>
        <rFont val="ＭＳ Ｐゴシック"/>
        <family val="2"/>
        <charset val="128"/>
      </rPr>
      <t>一部戸建地域</t>
    </r>
    <r>
      <rPr>
        <sz val="10"/>
        <color theme="4"/>
        <rFont val="ＭＳ Ｐゴシック"/>
        <family val="2"/>
        <charset val="128"/>
      </rPr>
      <t xml:space="preserve"> ： 間新田町、和田島町</t>
    </r>
    <phoneticPr fontId="1"/>
  </si>
  <si>
    <r>
      <rPr>
        <b/>
        <sz val="10"/>
        <color theme="1"/>
        <rFont val="ＭＳ Ｐゴシック"/>
        <family val="2"/>
        <charset val="128"/>
      </rPr>
      <t>一部集合地域</t>
    </r>
    <r>
      <rPr>
        <sz val="10"/>
        <color theme="1"/>
        <rFont val="ＭＳ Ｐゴシック"/>
        <family val="3"/>
        <charset val="128"/>
      </rPr>
      <t xml:space="preserve"> ： 上中町、宝田町、柳島町、横見町、長生町</t>
    </r>
    <rPh sb="0" eb="3">
      <t>カミナカチョウ</t>
    </rPh>
    <rPh sb="4" eb="7">
      <t>タカラダチョウ</t>
    </rPh>
    <rPh sb="8" eb="11">
      <t>ヤナギシマチョウ</t>
    </rPh>
    <rPh sb="12" eb="15">
      <t>ヨコミチョウ</t>
    </rPh>
    <rPh sb="16" eb="19">
      <t>ナガイケチョウ</t>
    </rPh>
    <phoneticPr fontId="1"/>
  </si>
  <si>
    <r>
      <t xml:space="preserve">羽ノ浦町春日野、西春日野  /  </t>
    </r>
    <r>
      <rPr>
        <b/>
        <sz val="10"/>
        <color theme="1"/>
        <rFont val="ＭＳ Ｐゴシック"/>
        <family val="2"/>
        <charset val="128"/>
      </rPr>
      <t>一部集合地域</t>
    </r>
    <r>
      <rPr>
        <sz val="10"/>
        <color theme="1"/>
        <rFont val="ＭＳ Ｐゴシック"/>
        <family val="3"/>
        <charset val="128"/>
      </rPr>
      <t xml:space="preserve"> ： 羽ノ浦町岩脇、中庄、古庄、宮倉  /  </t>
    </r>
    <r>
      <rPr>
        <b/>
        <sz val="10"/>
        <color theme="4"/>
        <rFont val="ＭＳ Ｐゴシック"/>
        <family val="2"/>
        <charset val="128"/>
      </rPr>
      <t>一部戸建地域</t>
    </r>
    <r>
      <rPr>
        <sz val="10"/>
        <color theme="4"/>
        <rFont val="ＭＳ Ｐゴシック"/>
        <family val="2"/>
        <charset val="128"/>
      </rPr>
      <t xml:space="preserve"> ： 春日野、西春日野</t>
    </r>
    <phoneticPr fontId="1"/>
  </si>
  <si>
    <r>
      <t xml:space="preserve">領家町、出来町、向原町、黒津地町、福村町  /  </t>
    </r>
    <r>
      <rPr>
        <b/>
        <sz val="10"/>
        <color theme="1"/>
        <rFont val="ＭＳ Ｐゴシック"/>
        <family val="2"/>
        <charset val="128"/>
      </rPr>
      <t>一部集合地域</t>
    </r>
    <r>
      <rPr>
        <sz val="10"/>
        <color theme="1"/>
        <rFont val="ＭＳ Ｐゴシック"/>
        <family val="3"/>
        <charset val="128"/>
      </rPr>
      <t xml:space="preserve"> ： 富岡町、日開野町、西路見町、七見町、原ヶ崎町、畭町、住吉町 </t>
    </r>
    <rPh sb="0" eb="3">
      <t>トミオカチョウ</t>
    </rPh>
    <rPh sb="4" eb="8">
      <t>ヒガイノチョウ</t>
    </rPh>
    <rPh sb="9" eb="12">
      <t>リョウケチョウ</t>
    </rPh>
    <rPh sb="13" eb="17">
      <t>サイロミチョウ</t>
    </rPh>
    <rPh sb="18" eb="21">
      <t>ナナミチョウ</t>
    </rPh>
    <rPh sb="22" eb="24">
      <t>デキ</t>
    </rPh>
    <rPh sb="24" eb="25">
      <t>チョウ</t>
    </rPh>
    <rPh sb="26" eb="30">
      <t>ハラガサキチョウ</t>
    </rPh>
    <rPh sb="31" eb="33">
      <t>ムコウバラ</t>
    </rPh>
    <rPh sb="33" eb="34">
      <t>チョウ</t>
    </rPh>
    <rPh sb="35" eb="39">
      <t>クロツチチョウ</t>
    </rPh>
    <rPh sb="40" eb="42">
      <t>ハリチョウ</t>
    </rPh>
    <rPh sb="43" eb="46">
      <t>フクムラチョウ</t>
    </rPh>
    <rPh sb="47" eb="50">
      <t>スミヨシチョウ</t>
    </rPh>
    <phoneticPr fontId="1"/>
  </si>
  <si>
    <r>
      <rPr>
        <b/>
        <sz val="10"/>
        <color theme="1"/>
        <rFont val="ＭＳ Ｐゴシック"/>
        <family val="2"/>
        <charset val="128"/>
      </rPr>
      <t>一部集合地域</t>
    </r>
    <r>
      <rPr>
        <sz val="10"/>
        <color theme="1"/>
        <rFont val="ＭＳ Ｐゴシック"/>
        <family val="3"/>
        <charset val="128"/>
      </rPr>
      <t xml:space="preserve"> ： 学原町、見能林町、才見町、津乃峰町</t>
    </r>
    <rPh sb="0" eb="2">
      <t>ガクハラ</t>
    </rPh>
    <rPh sb="2" eb="3">
      <t>チョウ</t>
    </rPh>
    <rPh sb="4" eb="8">
      <t>ミノバヤシチョウ</t>
    </rPh>
    <rPh sb="9" eb="12">
      <t>サイミチョウ</t>
    </rPh>
    <rPh sb="13" eb="17">
      <t>ツノミネチョウ</t>
    </rPh>
    <phoneticPr fontId="1"/>
  </si>
  <si>
    <r>
      <t xml:space="preserve">鴨島町粟島、牛島、内原、麻植塚、上浦、鴨島、喜来、上下島、知恵島、中島、西麻植  /  </t>
    </r>
    <r>
      <rPr>
        <b/>
        <sz val="10"/>
        <color theme="1"/>
        <rFont val="ＭＳ Ｐゴシック"/>
        <family val="2"/>
        <charset val="128"/>
      </rPr>
      <t>一部集合地域</t>
    </r>
    <r>
      <rPr>
        <sz val="10"/>
        <color theme="1"/>
        <rFont val="ＭＳ Ｐゴシック"/>
        <family val="3"/>
        <charset val="128"/>
      </rPr>
      <t xml:space="preserve"> ： 飯尾、山路、敷地、森藤</t>
    </r>
    <rPh sb="0" eb="3">
      <t>カモジマチョウ</t>
    </rPh>
    <phoneticPr fontId="1"/>
  </si>
  <si>
    <r>
      <t xml:space="preserve">石井町高川原  /  </t>
    </r>
    <r>
      <rPr>
        <b/>
        <sz val="10"/>
        <color theme="1"/>
        <rFont val="ＭＳ Ｐゴシック"/>
        <family val="2"/>
        <charset val="128"/>
      </rPr>
      <t>一部集合地域</t>
    </r>
    <r>
      <rPr>
        <sz val="10"/>
        <color theme="1"/>
        <rFont val="ＭＳ Ｐゴシック"/>
        <family val="3"/>
        <charset val="128"/>
      </rPr>
      <t xml:space="preserve"> ： 藍畑、高原、浦庄、石井  /  </t>
    </r>
    <r>
      <rPr>
        <b/>
        <sz val="10"/>
        <color theme="4"/>
        <rFont val="ＭＳ Ｐゴシック"/>
        <family val="2"/>
        <charset val="128"/>
      </rPr>
      <t>一部戸建地域</t>
    </r>
    <r>
      <rPr>
        <sz val="10"/>
        <color theme="4"/>
        <rFont val="ＭＳ Ｐゴシック"/>
        <family val="2"/>
        <charset val="128"/>
      </rPr>
      <t xml:space="preserve"> ： 石井、高川原、竜王</t>
    </r>
    <rPh sb="9" eb="12">
      <t>イシイチョウ</t>
    </rPh>
    <rPh sb="12" eb="14">
      <t>イシイ</t>
    </rPh>
    <rPh sb="15" eb="18">
      <t>タカガワラ</t>
    </rPh>
    <phoneticPr fontId="1"/>
  </si>
  <si>
    <r>
      <t xml:space="preserve">藍住町奥野  /  </t>
    </r>
    <r>
      <rPr>
        <b/>
        <sz val="10"/>
        <color theme="1"/>
        <rFont val="ＭＳ Ｐゴシック"/>
        <family val="2"/>
        <charset val="128"/>
      </rPr>
      <t>一部集合地域</t>
    </r>
    <r>
      <rPr>
        <sz val="10"/>
        <color theme="1"/>
        <rFont val="ＭＳ Ｐゴシック"/>
        <family val="3"/>
        <charset val="128"/>
      </rPr>
      <t xml:space="preserve"> ： 徳命、東中富  /  </t>
    </r>
    <r>
      <rPr>
        <b/>
        <sz val="10"/>
        <color theme="4"/>
        <rFont val="ＭＳ Ｐゴシック"/>
        <family val="2"/>
        <charset val="128"/>
      </rPr>
      <t>一部戸建地域</t>
    </r>
    <r>
      <rPr>
        <sz val="10"/>
        <color theme="4"/>
        <rFont val="ＭＳ Ｐゴシック"/>
        <family val="2"/>
        <charset val="128"/>
      </rPr>
      <t xml:space="preserve"> ： 東中富</t>
    </r>
    <rPh sb="13" eb="15">
      <t>イチブ</t>
    </rPh>
    <rPh sb="15" eb="17">
      <t>コダテ</t>
    </rPh>
    <phoneticPr fontId="1"/>
  </si>
  <si>
    <r>
      <t xml:space="preserve">那賀川町赤池、苅屋  /  </t>
    </r>
    <r>
      <rPr>
        <b/>
        <sz val="10"/>
        <color theme="1"/>
        <rFont val="ＭＳ Ｐゴシック"/>
        <family val="2"/>
        <charset val="128"/>
      </rPr>
      <t>一部集合地域</t>
    </r>
    <r>
      <rPr>
        <sz val="10"/>
        <color theme="1"/>
        <rFont val="ＭＳ Ｐゴシック"/>
        <family val="3"/>
        <charset val="128"/>
      </rPr>
      <t xml:space="preserve"> ： 那賀川町今津浦、上福井、北中島、大京原、手島、中島、古津、三粟、工地</t>
    </r>
    <rPh sb="0" eb="4">
      <t>ナカガワチョウ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</si>
</sst>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8"/>
      <color theme="1"/>
      <name val="ＭＳ Ｐゴシック"/>
      <family val="3"/>
      <charset val="128"/>
    </font>
    <font>
      <sz val="11"/>
      <color theme="1" tint="0.499984740745262"/>
      <name val="ＭＳ Ｐゴシック"/>
      <family val="3"/>
      <charset val="128"/>
    </font>
    <font>
      <b/>
      <sz val="16"/>
      <color rgb="FF006600"/>
      <name val="ＭＳ Ｐゴシック"/>
      <family val="3"/>
      <charset val="128"/>
    </font>
    <font>
      <b/>
      <sz val="16"/>
      <color indexed="17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1.5"/>
      <color theme="1"/>
      <name val="ＭＳ Ｐゴシック"/>
      <family val="3"/>
      <charset val="128"/>
    </font>
    <font>
      <sz val="24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u/>
      <sz val="11"/>
      <color theme="10"/>
      <name val="ＭＳ ゴシック"/>
      <family val="3"/>
      <charset val="128"/>
    </font>
    <font>
      <sz val="16"/>
      <color theme="1"/>
      <name val="ＭＳ Ｐゴシック"/>
      <family val="3"/>
      <charset val="128"/>
    </font>
    <font>
      <sz val="11.5"/>
      <color theme="10"/>
      <name val="ＭＳ 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2"/>
      <color theme="1" tint="0.249977111117893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2" tint="-9.9948118533890809E-2"/>
      <name val="游ゴシック"/>
      <family val="2"/>
      <charset val="128"/>
      <scheme val="minor"/>
    </font>
    <font>
      <sz val="11"/>
      <color theme="6"/>
      <name val="游ゴシック"/>
      <family val="2"/>
      <charset val="128"/>
      <scheme val="minor"/>
    </font>
    <font>
      <b/>
      <sz val="20"/>
      <color rgb="FFFF0000"/>
      <name val="游ゴシック"/>
      <family val="3"/>
      <charset val="128"/>
      <scheme val="minor"/>
    </font>
    <font>
      <b/>
      <sz val="10"/>
      <color indexed="17"/>
      <name val="ＭＳ Ｐゴシック"/>
      <family val="3"/>
      <charset val="128"/>
    </font>
    <font>
      <u/>
      <sz val="16"/>
      <color theme="10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0"/>
      <color theme="4"/>
      <name val="ＭＳ Ｐゴシック"/>
      <family val="2"/>
      <charset val="128"/>
    </font>
    <font>
      <b/>
      <sz val="10"/>
      <color theme="4"/>
      <name val="ＭＳ Ｐゴシック"/>
      <family val="2"/>
      <charset val="128"/>
    </font>
    <font>
      <b/>
      <sz val="10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hair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>
      <alignment vertical="center"/>
    </xf>
  </cellStyleXfs>
  <cellXfs count="23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1" applyFo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4" borderId="11" xfId="0" applyFont="1" applyFill="1" applyBorder="1">
      <alignment vertical="center"/>
    </xf>
    <xf numFmtId="0" fontId="2" fillId="4" borderId="12" xfId="0" applyFont="1" applyFill="1" applyBorder="1">
      <alignment vertical="center"/>
    </xf>
    <xf numFmtId="0" fontId="2" fillId="4" borderId="13" xfId="0" applyFont="1" applyFill="1" applyBorder="1">
      <alignment vertical="center"/>
    </xf>
    <xf numFmtId="0" fontId="17" fillId="0" borderId="0" xfId="0" applyFont="1">
      <alignment vertical="center"/>
    </xf>
    <xf numFmtId="0" fontId="5" fillId="0" borderId="33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>
      <alignment vertical="center"/>
    </xf>
    <xf numFmtId="0" fontId="4" fillId="5" borderId="1" xfId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left" vertical="center"/>
    </xf>
    <xf numFmtId="0" fontId="4" fillId="5" borderId="11" xfId="1" applyFont="1" applyFill="1" applyBorder="1">
      <alignment vertical="center"/>
    </xf>
    <xf numFmtId="0" fontId="4" fillId="5" borderId="12" xfId="1" applyFont="1" applyFill="1" applyBorder="1">
      <alignment vertical="center"/>
    </xf>
    <xf numFmtId="0" fontId="4" fillId="5" borderId="13" xfId="1" applyFont="1" applyFill="1" applyBorder="1">
      <alignment vertical="center"/>
    </xf>
    <xf numFmtId="0" fontId="4" fillId="0" borderId="1" xfId="1" applyFont="1" applyBorder="1" applyAlignment="1">
      <alignment vertical="center" wrapText="1"/>
    </xf>
    <xf numFmtId="0" fontId="4" fillId="5" borderId="1" xfId="1" applyFont="1" applyFill="1" applyBorder="1">
      <alignment vertical="center"/>
    </xf>
    <xf numFmtId="49" fontId="4" fillId="0" borderId="1" xfId="1" applyNumberFormat="1" applyFont="1" applyBorder="1" applyAlignment="1">
      <alignment horizontal="center" vertical="center"/>
    </xf>
    <xf numFmtId="0" fontId="4" fillId="5" borderId="16" xfId="1" applyFont="1" applyFill="1" applyBorder="1">
      <alignment vertical="center"/>
    </xf>
    <xf numFmtId="0" fontId="8" fillId="0" borderId="18" xfId="0" applyFont="1" applyBorder="1" applyAlignment="1"/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176" fontId="2" fillId="4" borderId="11" xfId="0" applyNumberFormat="1" applyFont="1" applyFill="1" applyBorder="1">
      <alignment vertical="center"/>
    </xf>
    <xf numFmtId="176" fontId="2" fillId="4" borderId="12" xfId="0" applyNumberFormat="1" applyFont="1" applyFill="1" applyBorder="1">
      <alignment vertical="center"/>
    </xf>
    <xf numFmtId="176" fontId="2" fillId="4" borderId="13" xfId="0" applyNumberFormat="1" applyFont="1" applyFill="1" applyBorder="1">
      <alignment vertical="center"/>
    </xf>
    <xf numFmtId="176" fontId="2" fillId="0" borderId="11" xfId="1" applyNumberFormat="1" applyFont="1" applyBorder="1" applyProtection="1">
      <alignment vertical="center"/>
      <protection locked="0"/>
    </xf>
    <xf numFmtId="176" fontId="2" fillId="0" borderId="12" xfId="1" applyNumberFormat="1" applyFont="1" applyBorder="1" applyProtection="1">
      <alignment vertical="center"/>
      <protection locked="0"/>
    </xf>
    <xf numFmtId="176" fontId="2" fillId="0" borderId="13" xfId="1" applyNumberFormat="1" applyFont="1" applyBorder="1" applyProtection="1">
      <alignment vertical="center"/>
      <protection locked="0"/>
    </xf>
    <xf numFmtId="0" fontId="2" fillId="5" borderId="11" xfId="0" applyFont="1" applyFill="1" applyBorder="1">
      <alignment vertical="center"/>
    </xf>
    <xf numFmtId="0" fontId="2" fillId="5" borderId="12" xfId="0" applyFont="1" applyFill="1" applyBorder="1">
      <alignment vertical="center"/>
    </xf>
    <xf numFmtId="0" fontId="2" fillId="5" borderId="42" xfId="0" applyFont="1" applyFill="1" applyBorder="1">
      <alignment vertical="center"/>
    </xf>
    <xf numFmtId="0" fontId="4" fillId="7" borderId="16" xfId="1" applyFont="1" applyFill="1" applyBorder="1" applyProtection="1">
      <alignment vertical="center"/>
      <protection locked="0"/>
    </xf>
    <xf numFmtId="0" fontId="4" fillId="7" borderId="12" xfId="1" applyFont="1" applyFill="1" applyBorder="1" applyProtection="1">
      <alignment vertical="center"/>
      <protection locked="0"/>
    </xf>
    <xf numFmtId="0" fontId="4" fillId="7" borderId="13" xfId="1" applyFont="1" applyFill="1" applyBorder="1" applyProtection="1">
      <alignment vertical="center"/>
      <protection locked="0"/>
    </xf>
    <xf numFmtId="0" fontId="4" fillId="5" borderId="11" xfId="1" applyFont="1" applyFill="1" applyBorder="1" applyAlignment="1">
      <alignment horizontal="right" vertical="center"/>
    </xf>
    <xf numFmtId="0" fontId="4" fillId="5" borderId="12" xfId="1" applyFont="1" applyFill="1" applyBorder="1" applyAlignment="1">
      <alignment horizontal="right" vertical="center"/>
    </xf>
    <xf numFmtId="0" fontId="4" fillId="5" borderId="13" xfId="1" applyFont="1" applyFill="1" applyBorder="1" applyAlignment="1">
      <alignment horizontal="right" vertical="center"/>
    </xf>
    <xf numFmtId="0" fontId="2" fillId="0" borderId="11" xfId="0" applyFont="1" applyBorder="1" applyProtection="1">
      <alignment vertical="center"/>
      <protection locked="0"/>
    </xf>
    <xf numFmtId="0" fontId="2" fillId="0" borderId="12" xfId="0" applyFont="1" applyBorder="1" applyProtection="1">
      <alignment vertical="center"/>
      <protection locked="0"/>
    </xf>
    <xf numFmtId="0" fontId="2" fillId="0" borderId="38" xfId="0" applyFont="1" applyBorder="1" applyProtection="1">
      <alignment vertical="center"/>
      <protection locked="0"/>
    </xf>
    <xf numFmtId="0" fontId="2" fillId="0" borderId="42" xfId="0" applyFont="1" applyBorder="1">
      <alignment vertical="center"/>
    </xf>
    <xf numFmtId="0" fontId="2" fillId="0" borderId="45" xfId="0" applyFont="1" applyBorder="1" applyAlignment="1">
      <alignment horizontal="right" vertical="center"/>
    </xf>
    <xf numFmtId="0" fontId="19" fillId="0" borderId="24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>
      <alignment horizontal="center" vertical="center"/>
    </xf>
    <xf numFmtId="0" fontId="19" fillId="0" borderId="59" xfId="0" applyFont="1" applyBorder="1" applyAlignment="1" applyProtection="1">
      <alignment horizontal="right" vertical="center"/>
      <protection locked="0"/>
    </xf>
    <xf numFmtId="0" fontId="19" fillId="0" borderId="60" xfId="0" applyFont="1" applyBorder="1" applyAlignment="1" applyProtection="1">
      <alignment horizontal="center" vertical="center"/>
      <protection locked="0"/>
    </xf>
    <xf numFmtId="0" fontId="7" fillId="0" borderId="60" xfId="0" applyFont="1" applyBorder="1" applyAlignment="1" applyProtection="1">
      <alignment horizontal="center" vertical="center"/>
      <protection locked="0"/>
    </xf>
    <xf numFmtId="0" fontId="5" fillId="0" borderId="60" xfId="0" applyFont="1" applyBorder="1" applyAlignment="1">
      <alignment horizontal="center" vertical="center"/>
    </xf>
    <xf numFmtId="0" fontId="19" fillId="0" borderId="60" xfId="0" applyFont="1" applyBorder="1" applyAlignment="1" applyProtection="1">
      <alignment horizontal="right" vertical="center"/>
      <protection locked="0"/>
    </xf>
    <xf numFmtId="0" fontId="7" fillId="0" borderId="61" xfId="0" applyFont="1" applyBorder="1" applyAlignment="1" applyProtection="1">
      <alignment horizontal="center" vertical="center"/>
      <protection locked="0"/>
    </xf>
    <xf numFmtId="0" fontId="7" fillId="0" borderId="62" xfId="0" applyFont="1" applyBorder="1" applyAlignment="1" applyProtection="1">
      <alignment horizontal="center" vertical="center"/>
      <protection locked="0"/>
    </xf>
    <xf numFmtId="0" fontId="2" fillId="2" borderId="64" xfId="0" applyFont="1" applyFill="1" applyBorder="1" applyAlignment="1">
      <alignment horizontal="center" vertical="center"/>
    </xf>
    <xf numFmtId="0" fontId="2" fillId="0" borderId="66" xfId="0" applyFont="1" applyBorder="1" applyAlignment="1">
      <alignment horizontal="right" vertical="center"/>
    </xf>
    <xf numFmtId="0" fontId="19" fillId="0" borderId="68" xfId="0" applyFont="1" applyBorder="1" applyAlignment="1" applyProtection="1">
      <alignment horizontal="center" vertical="center"/>
      <protection locked="0"/>
    </xf>
    <xf numFmtId="0" fontId="7" fillId="0" borderId="69" xfId="0" applyFont="1" applyBorder="1" applyAlignment="1" applyProtection="1">
      <alignment horizontal="center" vertical="center"/>
      <protection locked="0"/>
    </xf>
    <xf numFmtId="176" fontId="2" fillId="4" borderId="65" xfId="0" applyNumberFormat="1" applyFont="1" applyFill="1" applyBorder="1">
      <alignment vertical="center"/>
    </xf>
    <xf numFmtId="0" fontId="2" fillId="5" borderId="16" xfId="0" applyFont="1" applyFill="1" applyBorder="1">
      <alignment vertical="center"/>
    </xf>
    <xf numFmtId="0" fontId="2" fillId="5" borderId="38" xfId="0" applyFont="1" applyFill="1" applyBorder="1">
      <alignment vertical="center"/>
    </xf>
    <xf numFmtId="0" fontId="2" fillId="5" borderId="13" xfId="0" applyFont="1" applyFill="1" applyBorder="1">
      <alignment vertical="center"/>
    </xf>
    <xf numFmtId="0" fontId="2" fillId="3" borderId="8" xfId="0" applyFont="1" applyFill="1" applyBorder="1" applyAlignment="1">
      <alignment horizontal="center" vertical="center"/>
    </xf>
    <xf numFmtId="0" fontId="11" fillId="2" borderId="26" xfId="1" applyFont="1" applyFill="1" applyBorder="1" applyAlignment="1">
      <alignment horizontal="center" vertical="center"/>
    </xf>
    <xf numFmtId="0" fontId="11" fillId="2" borderId="27" xfId="1" applyFont="1" applyFill="1" applyBorder="1" applyAlignment="1">
      <alignment horizontal="center" vertical="center"/>
    </xf>
    <xf numFmtId="0" fontId="2" fillId="2" borderId="28" xfId="1" applyFont="1" applyFill="1" applyBorder="1" applyAlignment="1">
      <alignment horizontal="center" vertical="center"/>
    </xf>
    <xf numFmtId="0" fontId="2" fillId="2" borderId="29" xfId="1" applyFont="1" applyFill="1" applyBorder="1" applyAlignment="1">
      <alignment horizontal="center" vertical="center"/>
    </xf>
    <xf numFmtId="0" fontId="2" fillId="2" borderId="30" xfId="1" applyFont="1" applyFill="1" applyBorder="1" applyAlignment="1">
      <alignment horizontal="center" vertical="center"/>
    </xf>
    <xf numFmtId="0" fontId="23" fillId="5" borderId="11" xfId="1" applyFont="1" applyFill="1" applyBorder="1">
      <alignment vertical="center"/>
    </xf>
    <xf numFmtId="0" fontId="23" fillId="5" borderId="12" xfId="1" applyFont="1" applyFill="1" applyBorder="1">
      <alignment vertical="center"/>
    </xf>
    <xf numFmtId="0" fontId="23" fillId="5" borderId="13" xfId="1" applyFont="1" applyFill="1" applyBorder="1">
      <alignment vertical="center"/>
    </xf>
    <xf numFmtId="0" fontId="4" fillId="0" borderId="16" xfId="1" applyFont="1" applyBorder="1" applyProtection="1">
      <alignment vertical="center"/>
      <protection locked="0"/>
    </xf>
    <xf numFmtId="0" fontId="22" fillId="0" borderId="0" xfId="0" applyFont="1">
      <alignment vertical="center"/>
    </xf>
    <xf numFmtId="0" fontId="22" fillId="0" borderId="0" xfId="0" applyFont="1" applyAlignment="1"/>
    <xf numFmtId="0" fontId="24" fillId="0" borderId="0" xfId="0" applyFont="1">
      <alignment vertical="center"/>
    </xf>
    <xf numFmtId="0" fontId="26" fillId="10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7" fillId="0" borderId="0" xfId="0" applyFont="1">
      <alignment vertical="center"/>
    </xf>
    <xf numFmtId="0" fontId="0" fillId="0" borderId="1" xfId="0" applyBorder="1">
      <alignment vertical="center"/>
    </xf>
    <xf numFmtId="49" fontId="0" fillId="0" borderId="0" xfId="0" applyNumberFormat="1">
      <alignment vertical="center"/>
    </xf>
    <xf numFmtId="0" fontId="0" fillId="11" borderId="1" xfId="0" applyFill="1" applyBorder="1">
      <alignment vertical="center"/>
    </xf>
    <xf numFmtId="0" fontId="0" fillId="12" borderId="1" xfId="0" applyFill="1" applyBorder="1">
      <alignment vertical="center"/>
    </xf>
    <xf numFmtId="0" fontId="0" fillId="10" borderId="1" xfId="0" applyFill="1" applyBorder="1">
      <alignment vertical="center"/>
    </xf>
    <xf numFmtId="0" fontId="0" fillId="13" borderId="1" xfId="0" applyFill="1" applyBorder="1">
      <alignment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0" fillId="0" borderId="1" xfId="0" applyBorder="1" applyAlignment="1">
      <alignment horizontal="right" vertical="center"/>
    </xf>
    <xf numFmtId="0" fontId="30" fillId="0" borderId="0" xfId="0" applyFont="1">
      <alignment vertical="center"/>
    </xf>
    <xf numFmtId="0" fontId="26" fillId="14" borderId="0" xfId="0" applyFont="1" applyFill="1" applyAlignment="1">
      <alignment horizontal="center" vertical="center"/>
    </xf>
    <xf numFmtId="0" fontId="4" fillId="0" borderId="0" xfId="1" applyFont="1">
      <alignment vertical="center"/>
    </xf>
    <xf numFmtId="0" fontId="4" fillId="2" borderId="28" xfId="1" applyFont="1" applyFill="1" applyBorder="1" applyAlignment="1">
      <alignment horizontal="center" vertical="center"/>
    </xf>
    <xf numFmtId="0" fontId="4" fillId="2" borderId="29" xfId="1" applyFont="1" applyFill="1" applyBorder="1" applyAlignment="1">
      <alignment horizontal="center" vertical="center"/>
    </xf>
    <xf numFmtId="0" fontId="4" fillId="2" borderId="30" xfId="1" applyFont="1" applyFill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4" fillId="2" borderId="28" xfId="1" applyFont="1" applyFill="1" applyBorder="1" applyAlignment="1">
      <alignment horizontal="right" vertical="center"/>
    </xf>
    <xf numFmtId="0" fontId="4" fillId="2" borderId="29" xfId="1" applyFont="1" applyFill="1" applyBorder="1" applyAlignment="1">
      <alignment horizontal="right" vertical="center"/>
    </xf>
    <xf numFmtId="0" fontId="4" fillId="2" borderId="30" xfId="1" applyFont="1" applyFill="1" applyBorder="1" applyAlignment="1">
      <alignment horizontal="right" vertical="center"/>
    </xf>
    <xf numFmtId="0" fontId="4" fillId="5" borderId="1" xfId="0" applyFont="1" applyFill="1" applyBorder="1">
      <alignment vertical="center"/>
    </xf>
    <xf numFmtId="0" fontId="4" fillId="5" borderId="1" xfId="0" applyFont="1" applyFill="1" applyBorder="1" applyAlignment="1">
      <alignment horizontal="right" vertical="center"/>
    </xf>
    <xf numFmtId="0" fontId="4" fillId="5" borderId="1" xfId="1" applyFont="1" applyFill="1" applyBorder="1" applyAlignment="1">
      <alignment horizontal="right" vertical="center"/>
    </xf>
    <xf numFmtId="0" fontId="31" fillId="0" borderId="0" xfId="1" applyFont="1" applyAlignment="1">
      <alignment horizontal="left" vertical="center"/>
    </xf>
    <xf numFmtId="0" fontId="4" fillId="0" borderId="0" xfId="0" applyFont="1">
      <alignment vertical="center"/>
    </xf>
    <xf numFmtId="0" fontId="31" fillId="0" borderId="0" xfId="1" applyFont="1" applyAlignment="1">
      <alignment horizontal="right" vertical="center"/>
    </xf>
    <xf numFmtId="0" fontId="4" fillId="5" borderId="1" xfId="0" applyFont="1" applyFill="1" applyBorder="1" applyAlignment="1"/>
    <xf numFmtId="176" fontId="2" fillId="5" borderId="11" xfId="0" applyNumberFormat="1" applyFont="1" applyFill="1" applyBorder="1" applyAlignment="1">
      <alignment horizontal="right" vertical="center"/>
    </xf>
    <xf numFmtId="176" fontId="2" fillId="5" borderId="12" xfId="0" applyNumberFormat="1" applyFont="1" applyFill="1" applyBorder="1" applyAlignment="1">
      <alignment horizontal="right" vertical="center"/>
    </xf>
    <xf numFmtId="176" fontId="2" fillId="5" borderId="65" xfId="0" applyNumberFormat="1" applyFont="1" applyFill="1" applyBorder="1" applyAlignment="1">
      <alignment horizontal="right" vertical="center"/>
    </xf>
    <xf numFmtId="176" fontId="2" fillId="5" borderId="42" xfId="0" applyNumberFormat="1" applyFont="1" applyFill="1" applyBorder="1" applyAlignment="1">
      <alignment horizontal="right" vertical="center"/>
    </xf>
    <xf numFmtId="176" fontId="2" fillId="4" borderId="11" xfId="0" applyNumberFormat="1" applyFont="1" applyFill="1" applyBorder="1" applyAlignment="1">
      <alignment horizontal="right" vertical="center"/>
    </xf>
    <xf numFmtId="176" fontId="2" fillId="4" borderId="12" xfId="0" applyNumberFormat="1" applyFont="1" applyFill="1" applyBorder="1" applyAlignment="1">
      <alignment horizontal="right" vertical="center"/>
    </xf>
    <xf numFmtId="176" fontId="2" fillId="4" borderId="65" xfId="0" applyNumberFormat="1" applyFont="1" applyFill="1" applyBorder="1" applyAlignment="1">
      <alignment horizontal="right" vertical="center"/>
    </xf>
    <xf numFmtId="0" fontId="2" fillId="2" borderId="1" xfId="1" applyFont="1" applyFill="1" applyBorder="1" applyAlignment="1">
      <alignment horizontal="center" vertical="center"/>
    </xf>
    <xf numFmtId="0" fontId="4" fillId="5" borderId="11" xfId="0" applyFont="1" applyFill="1" applyBorder="1" applyAlignment="1"/>
    <xf numFmtId="0" fontId="12" fillId="0" borderId="0" xfId="2">
      <alignment vertical="center"/>
    </xf>
    <xf numFmtId="0" fontId="33" fillId="0" borderId="0" xfId="0" applyFont="1">
      <alignment vertical="center"/>
    </xf>
    <xf numFmtId="176" fontId="2" fillId="5" borderId="43" xfId="0" applyNumberFormat="1" applyFont="1" applyFill="1" applyBorder="1" applyAlignment="1">
      <alignment horizontal="right" vertical="center"/>
    </xf>
    <xf numFmtId="176" fontId="2" fillId="5" borderId="44" xfId="0" applyNumberFormat="1" applyFont="1" applyFill="1" applyBorder="1" applyAlignment="1">
      <alignment horizontal="right" vertical="center"/>
    </xf>
    <xf numFmtId="0" fontId="4" fillId="7" borderId="2" xfId="1" applyFont="1" applyFill="1" applyBorder="1" applyProtection="1">
      <alignment vertical="center"/>
      <protection locked="0"/>
    </xf>
    <xf numFmtId="0" fontId="4" fillId="5" borderId="2" xfId="1" applyFont="1" applyFill="1" applyBorder="1">
      <alignment vertical="center"/>
    </xf>
    <xf numFmtId="0" fontId="4" fillId="7" borderId="38" xfId="1" applyFont="1" applyFill="1" applyBorder="1" applyProtection="1">
      <alignment vertical="center"/>
      <protection locked="0"/>
    </xf>
    <xf numFmtId="0" fontId="4" fillId="5" borderId="38" xfId="1" applyFont="1" applyFill="1" applyBorder="1">
      <alignment vertical="center"/>
    </xf>
    <xf numFmtId="0" fontId="37" fillId="0" borderId="1" xfId="1" applyFont="1" applyBorder="1" applyAlignment="1">
      <alignment vertical="center" wrapText="1"/>
    </xf>
    <xf numFmtId="0" fontId="4" fillId="5" borderId="12" xfId="0" applyFont="1" applyFill="1" applyBorder="1">
      <alignment vertical="center"/>
    </xf>
    <xf numFmtId="0" fontId="4" fillId="5" borderId="13" xfId="0" applyFont="1" applyFill="1" applyBorder="1">
      <alignment vertical="center"/>
    </xf>
    <xf numFmtId="0" fontId="2" fillId="0" borderId="0" xfId="0" applyFont="1" applyAlignment="1">
      <alignment horizontal="right"/>
    </xf>
    <xf numFmtId="0" fontId="20" fillId="0" borderId="11" xfId="2" applyFont="1" applyBorder="1" applyAlignment="1" applyProtection="1">
      <alignment horizontal="left" vertical="center" indent="2"/>
    </xf>
    <xf numFmtId="0" fontId="20" fillId="0" borderId="12" xfId="2" applyFont="1" applyBorder="1" applyAlignment="1" applyProtection="1">
      <alignment horizontal="left" vertical="center" indent="2"/>
    </xf>
    <xf numFmtId="0" fontId="20" fillId="0" borderId="13" xfId="2" applyFont="1" applyBorder="1" applyAlignment="1" applyProtection="1">
      <alignment horizontal="left" vertical="center" indent="2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176" fontId="13" fillId="0" borderId="31" xfId="0" applyNumberFormat="1" applyFont="1" applyBorder="1" applyAlignment="1">
      <alignment horizontal="right" vertical="center"/>
    </xf>
    <xf numFmtId="176" fontId="13" fillId="0" borderId="32" xfId="0" applyNumberFormat="1" applyFont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2" fillId="6" borderId="70" xfId="0" applyFont="1" applyFill="1" applyBorder="1" applyAlignment="1">
      <alignment horizontal="center" vertical="center"/>
    </xf>
    <xf numFmtId="0" fontId="2" fillId="6" borderId="71" xfId="0" applyFont="1" applyFill="1" applyBorder="1" applyAlignment="1">
      <alignment horizontal="center" vertical="center"/>
    </xf>
    <xf numFmtId="0" fontId="2" fillId="6" borderId="72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" fillId="4" borderId="56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54" xfId="0" applyFont="1" applyFill="1" applyBorder="1" applyAlignment="1">
      <alignment horizontal="center" vertical="center"/>
    </xf>
    <xf numFmtId="0" fontId="15" fillId="0" borderId="57" xfId="0" applyFont="1" applyBorder="1" applyAlignment="1" applyProtection="1">
      <alignment horizontal="center" vertical="center"/>
      <protection locked="0"/>
    </xf>
    <xf numFmtId="0" fontId="15" fillId="0" borderId="58" xfId="0" applyFont="1" applyBorder="1" applyAlignment="1" applyProtection="1">
      <alignment horizontal="center" vertical="center"/>
      <protection locked="0"/>
    </xf>
    <xf numFmtId="0" fontId="2" fillId="4" borderId="36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2" fillId="4" borderId="53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55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15" fillId="0" borderId="1" xfId="0" applyFont="1" applyBorder="1" applyAlignment="1" applyProtection="1">
      <alignment horizontal="left" vertical="center"/>
      <protection locked="0"/>
    </xf>
    <xf numFmtId="0" fontId="15" fillId="0" borderId="54" xfId="0" applyFont="1" applyBorder="1" applyAlignment="1" applyProtection="1">
      <alignment horizontal="left" vertical="center"/>
      <protection locked="0"/>
    </xf>
    <xf numFmtId="0" fontId="15" fillId="0" borderId="39" xfId="0" applyFont="1" applyBorder="1" applyAlignment="1" applyProtection="1">
      <alignment horizontal="left" vertical="center"/>
      <protection locked="0"/>
    </xf>
    <xf numFmtId="0" fontId="15" fillId="0" borderId="40" xfId="0" applyFont="1" applyBorder="1" applyAlignment="1" applyProtection="1">
      <alignment horizontal="left" vertical="center"/>
      <protection locked="0"/>
    </xf>
    <xf numFmtId="0" fontId="15" fillId="0" borderId="41" xfId="0" applyFont="1" applyBorder="1" applyAlignment="1" applyProtection="1">
      <alignment horizontal="left" vertical="center"/>
      <protection locked="0"/>
    </xf>
    <xf numFmtId="0" fontId="2" fillId="4" borderId="51" xfId="0" applyFont="1" applyFill="1" applyBorder="1" applyAlignment="1">
      <alignment horizontal="center" vertical="center"/>
    </xf>
    <xf numFmtId="20" fontId="2" fillId="0" borderId="2" xfId="0" applyNumberFormat="1" applyFont="1" applyBorder="1" applyAlignment="1" applyProtection="1">
      <alignment horizontal="left" vertical="center"/>
      <protection locked="0"/>
    </xf>
    <xf numFmtId="20" fontId="2" fillId="0" borderId="3" xfId="0" applyNumberFormat="1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52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4" fillId="4" borderId="46" xfId="0" applyFont="1" applyFill="1" applyBorder="1" applyAlignment="1">
      <alignment horizontal="center" vertical="center"/>
    </xf>
    <xf numFmtId="0" fontId="4" fillId="4" borderId="47" xfId="0" applyFont="1" applyFill="1" applyBorder="1" applyAlignment="1">
      <alignment horizontal="center" vertical="center"/>
    </xf>
    <xf numFmtId="0" fontId="4" fillId="0" borderId="47" xfId="0" applyFont="1" applyBorder="1" applyAlignment="1" applyProtection="1">
      <alignment horizontal="left" vertical="center"/>
      <protection locked="0"/>
    </xf>
    <xf numFmtId="0" fontId="4" fillId="0" borderId="48" xfId="0" applyFont="1" applyBorder="1" applyAlignment="1" applyProtection="1">
      <alignment horizontal="left" vertical="center"/>
      <protection locked="0"/>
    </xf>
    <xf numFmtId="0" fontId="2" fillId="4" borderId="49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34" xfId="0" applyFont="1" applyBorder="1" applyAlignment="1" applyProtection="1">
      <alignment horizontal="left" vertical="center"/>
      <protection locked="0"/>
    </xf>
    <xf numFmtId="0" fontId="5" fillId="0" borderId="35" xfId="0" applyFont="1" applyBorder="1" applyAlignment="1" applyProtection="1">
      <alignment horizontal="left" vertical="center"/>
      <protection locked="0"/>
    </xf>
    <xf numFmtId="0" fontId="16" fillId="6" borderId="23" xfId="0" applyFont="1" applyFill="1" applyBorder="1" applyAlignment="1">
      <alignment horizontal="center" vertical="center"/>
    </xf>
    <xf numFmtId="0" fontId="16" fillId="6" borderId="24" xfId="0" applyFont="1" applyFill="1" applyBorder="1" applyAlignment="1">
      <alignment horizontal="center" vertical="center"/>
    </xf>
    <xf numFmtId="0" fontId="16" fillId="6" borderId="25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9" fillId="0" borderId="67" xfId="0" applyFont="1" applyBorder="1" applyAlignment="1" applyProtection="1">
      <alignment horizontal="right" vertical="center"/>
      <protection locked="0"/>
    </xf>
    <xf numFmtId="0" fontId="19" fillId="0" borderId="68" xfId="0" applyFont="1" applyBorder="1" applyAlignment="1" applyProtection="1">
      <alignment horizontal="right" vertical="center"/>
      <protection locked="0"/>
    </xf>
    <xf numFmtId="0" fontId="18" fillId="0" borderId="11" xfId="2" applyFont="1" applyBorder="1" applyAlignment="1" applyProtection="1">
      <alignment horizontal="left" vertical="center" indent="3"/>
      <protection locked="0"/>
    </xf>
    <xf numFmtId="0" fontId="18" fillId="0" borderId="12" xfId="2" applyFont="1" applyBorder="1" applyAlignment="1" applyProtection="1">
      <alignment horizontal="left" vertical="center" indent="3"/>
      <protection locked="0"/>
    </xf>
    <xf numFmtId="0" fontId="18" fillId="0" borderId="13" xfId="2" applyFont="1" applyBorder="1" applyAlignment="1" applyProtection="1">
      <alignment horizontal="left" vertical="center" indent="3"/>
      <protection locked="0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16" fillId="3" borderId="23" xfId="0" applyFont="1" applyFill="1" applyBorder="1" applyAlignment="1">
      <alignment horizontal="center" vertical="center"/>
    </xf>
    <xf numFmtId="0" fontId="16" fillId="3" borderId="24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right" vertical="center" wrapText="1" indent="1"/>
    </xf>
    <xf numFmtId="0" fontId="21" fillId="0" borderId="18" xfId="0" applyFont="1" applyBorder="1" applyAlignment="1">
      <alignment horizontal="right" vertical="center" wrapText="1" indent="1"/>
    </xf>
    <xf numFmtId="0" fontId="32" fillId="6" borderId="0" xfId="2" applyFont="1" applyFill="1" applyAlignment="1">
      <alignment horizontal="center" vertical="center"/>
    </xf>
    <xf numFmtId="0" fontId="22" fillId="0" borderId="0" xfId="1" applyFont="1" applyAlignment="1">
      <alignment horizontal="left" vertical="top" wrapText="1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26" xfId="1" applyFont="1" applyFill="1" applyBorder="1" applyAlignment="1">
      <alignment horizontal="center" vertical="center"/>
    </xf>
    <xf numFmtId="0" fontId="2" fillId="2" borderId="27" xfId="1" applyFont="1" applyFill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right" vertical="center"/>
    </xf>
    <xf numFmtId="0" fontId="4" fillId="2" borderId="6" xfId="1" applyFont="1" applyFill="1" applyBorder="1" applyAlignment="1">
      <alignment horizontal="right" vertical="center"/>
    </xf>
    <xf numFmtId="0" fontId="4" fillId="2" borderId="7" xfId="1" applyFont="1" applyFill="1" applyBorder="1" applyAlignment="1">
      <alignment horizontal="right" vertical="center"/>
    </xf>
    <xf numFmtId="0" fontId="31" fillId="0" borderId="0" xfId="1" applyFont="1" applyAlignment="1">
      <alignment horizontal="left" vertical="center"/>
    </xf>
    <xf numFmtId="0" fontId="31" fillId="0" borderId="0" xfId="1" applyFont="1" applyAlignment="1">
      <alignment horizontal="right" vertical="center"/>
    </xf>
    <xf numFmtId="0" fontId="0" fillId="8" borderId="0" xfId="0" applyFill="1" applyAlignment="1">
      <alignment horizontal="center" vertical="center"/>
    </xf>
  </cellXfs>
  <cellStyles count="4">
    <cellStyle name="ハイパーリンク" xfId="2" builtinId="8"/>
    <cellStyle name="標準" xfId="0" builtinId="0"/>
    <cellStyle name="標準 2" xfId="1" xr:uid="{A8F756C0-35F4-4A0F-AF40-2B0871777068}"/>
    <cellStyle name="標準 3" xfId="3" xr:uid="{AA1EE8F5-6865-4EC7-9D94-075E93CDA182}"/>
  </cellStyles>
  <dxfs count="16">
    <dxf>
      <fill>
        <patternFill>
          <bgColor theme="9" tint="0.59996337778862885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FF"/>
      <color rgb="FF009900"/>
      <color rgb="FFFFFFCC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7</xdr:row>
          <xdr:rowOff>63500</xdr:rowOff>
        </xdr:from>
        <xdr:to>
          <xdr:col>9</xdr:col>
          <xdr:colOff>292100</xdr:colOff>
          <xdr:row>7</xdr:row>
          <xdr:rowOff>317500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0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7</xdr:row>
          <xdr:rowOff>63500</xdr:rowOff>
        </xdr:from>
        <xdr:to>
          <xdr:col>10</xdr:col>
          <xdr:colOff>266700</xdr:colOff>
          <xdr:row>7</xdr:row>
          <xdr:rowOff>317500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0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8</xdr:row>
          <xdr:rowOff>63500</xdr:rowOff>
        </xdr:from>
        <xdr:to>
          <xdr:col>9</xdr:col>
          <xdr:colOff>292100</xdr:colOff>
          <xdr:row>8</xdr:row>
          <xdr:rowOff>317500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0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</xdr:row>
          <xdr:rowOff>63500</xdr:rowOff>
        </xdr:from>
        <xdr:to>
          <xdr:col>10</xdr:col>
          <xdr:colOff>266700</xdr:colOff>
          <xdr:row>8</xdr:row>
          <xdr:rowOff>317500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0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533400</xdr:colOff>
          <xdr:row>8</xdr:row>
          <xdr:rowOff>63500</xdr:rowOff>
        </xdr:from>
        <xdr:to>
          <xdr:col>11</xdr:col>
          <xdr:colOff>215900</xdr:colOff>
          <xdr:row>8</xdr:row>
          <xdr:rowOff>317500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0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7</xdr:row>
          <xdr:rowOff>63500</xdr:rowOff>
        </xdr:from>
        <xdr:to>
          <xdr:col>2</xdr:col>
          <xdr:colOff>304800</xdr:colOff>
          <xdr:row>7</xdr:row>
          <xdr:rowOff>304800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0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508000</xdr:colOff>
          <xdr:row>7</xdr:row>
          <xdr:rowOff>63500</xdr:rowOff>
        </xdr:from>
        <xdr:to>
          <xdr:col>3</xdr:col>
          <xdr:colOff>190500</xdr:colOff>
          <xdr:row>7</xdr:row>
          <xdr:rowOff>304800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0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406400</xdr:colOff>
          <xdr:row>7</xdr:row>
          <xdr:rowOff>63500</xdr:rowOff>
        </xdr:from>
        <xdr:to>
          <xdr:col>4</xdr:col>
          <xdr:colOff>76200</xdr:colOff>
          <xdr:row>7</xdr:row>
          <xdr:rowOff>304800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0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279400</xdr:colOff>
          <xdr:row>7</xdr:row>
          <xdr:rowOff>63500</xdr:rowOff>
        </xdr:from>
        <xdr:to>
          <xdr:col>4</xdr:col>
          <xdr:colOff>533400</xdr:colOff>
          <xdr:row>7</xdr:row>
          <xdr:rowOff>304800</xdr:rowOff>
        </xdr:to>
        <xdr:sp macro="" textlink=""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0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165100</xdr:colOff>
          <xdr:row>7</xdr:row>
          <xdr:rowOff>63500</xdr:rowOff>
        </xdr:from>
        <xdr:to>
          <xdr:col>5</xdr:col>
          <xdr:colOff>431800</xdr:colOff>
          <xdr:row>7</xdr:row>
          <xdr:rowOff>304800</xdr:rowOff>
        </xdr:to>
        <xdr:sp macro="" textlink=""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0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63500</xdr:rowOff>
        </xdr:from>
        <xdr:to>
          <xdr:col>6</xdr:col>
          <xdr:colOff>266700</xdr:colOff>
          <xdr:row>7</xdr:row>
          <xdr:rowOff>304800</xdr:rowOff>
        </xdr:to>
        <xdr:sp macro="" textlink=""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0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8</xdr:row>
          <xdr:rowOff>63500</xdr:rowOff>
        </xdr:from>
        <xdr:to>
          <xdr:col>2</xdr:col>
          <xdr:colOff>304800</xdr:colOff>
          <xdr:row>8</xdr:row>
          <xdr:rowOff>304800</xdr:rowOff>
        </xdr:to>
        <xdr:sp macro="" textlink=""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0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7</xdr:row>
          <xdr:rowOff>63500</xdr:rowOff>
        </xdr:from>
        <xdr:to>
          <xdr:col>9</xdr:col>
          <xdr:colOff>292100</xdr:colOff>
          <xdr:row>7</xdr:row>
          <xdr:rowOff>317500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7</xdr:row>
          <xdr:rowOff>63500</xdr:rowOff>
        </xdr:from>
        <xdr:to>
          <xdr:col>10</xdr:col>
          <xdr:colOff>266700</xdr:colOff>
          <xdr:row>7</xdr:row>
          <xdr:rowOff>317500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8</xdr:row>
          <xdr:rowOff>63500</xdr:rowOff>
        </xdr:from>
        <xdr:to>
          <xdr:col>9</xdr:col>
          <xdr:colOff>292100</xdr:colOff>
          <xdr:row>8</xdr:row>
          <xdr:rowOff>317500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</xdr:row>
          <xdr:rowOff>63500</xdr:rowOff>
        </xdr:from>
        <xdr:to>
          <xdr:col>10</xdr:col>
          <xdr:colOff>266700</xdr:colOff>
          <xdr:row>8</xdr:row>
          <xdr:rowOff>317500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533400</xdr:colOff>
          <xdr:row>8</xdr:row>
          <xdr:rowOff>63500</xdr:rowOff>
        </xdr:from>
        <xdr:to>
          <xdr:col>11</xdr:col>
          <xdr:colOff>215900</xdr:colOff>
          <xdr:row>8</xdr:row>
          <xdr:rowOff>317500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7</xdr:row>
          <xdr:rowOff>63500</xdr:rowOff>
        </xdr:from>
        <xdr:to>
          <xdr:col>2</xdr:col>
          <xdr:colOff>304800</xdr:colOff>
          <xdr:row>7</xdr:row>
          <xdr:rowOff>304800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508000</xdr:colOff>
          <xdr:row>7</xdr:row>
          <xdr:rowOff>63500</xdr:rowOff>
        </xdr:from>
        <xdr:to>
          <xdr:col>3</xdr:col>
          <xdr:colOff>190500</xdr:colOff>
          <xdr:row>7</xdr:row>
          <xdr:rowOff>304800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406400</xdr:colOff>
          <xdr:row>7</xdr:row>
          <xdr:rowOff>63500</xdr:rowOff>
        </xdr:from>
        <xdr:to>
          <xdr:col>4</xdr:col>
          <xdr:colOff>76200</xdr:colOff>
          <xdr:row>7</xdr:row>
          <xdr:rowOff>304800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279400</xdr:colOff>
          <xdr:row>7</xdr:row>
          <xdr:rowOff>63500</xdr:rowOff>
        </xdr:from>
        <xdr:to>
          <xdr:col>4</xdr:col>
          <xdr:colOff>533400</xdr:colOff>
          <xdr:row>7</xdr:row>
          <xdr:rowOff>304800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165100</xdr:colOff>
          <xdr:row>7</xdr:row>
          <xdr:rowOff>63500</xdr:rowOff>
        </xdr:from>
        <xdr:to>
          <xdr:col>5</xdr:col>
          <xdr:colOff>431800</xdr:colOff>
          <xdr:row>7</xdr:row>
          <xdr:rowOff>304800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1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63500</xdr:rowOff>
        </xdr:from>
        <xdr:to>
          <xdr:col>6</xdr:col>
          <xdr:colOff>266700</xdr:colOff>
          <xdr:row>7</xdr:row>
          <xdr:rowOff>304800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1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8</xdr:row>
          <xdr:rowOff>63500</xdr:rowOff>
        </xdr:from>
        <xdr:to>
          <xdr:col>2</xdr:col>
          <xdr:colOff>304800</xdr:colOff>
          <xdr:row>8</xdr:row>
          <xdr:rowOff>304800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1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204108</xdr:colOff>
      <xdr:row>0</xdr:row>
      <xdr:rowOff>136070</xdr:rowOff>
    </xdr:from>
    <xdr:to>
      <xdr:col>10</xdr:col>
      <xdr:colOff>271055</xdr:colOff>
      <xdr:row>34</xdr:row>
      <xdr:rowOff>74675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BF62F9E1-38A1-CAAA-9931-30580EB0E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108" y="136070"/>
          <a:ext cx="6339840" cy="82661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13" Type="http://schemas.openxmlformats.org/officeDocument/2006/relationships/ctrlProp" Target="../ctrlProps/ctrlProp2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6.xml"/><Relationship Id="rId12" Type="http://schemas.openxmlformats.org/officeDocument/2006/relationships/ctrlProp" Target="../ctrlProps/ctrlProp2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5" Type="http://schemas.openxmlformats.org/officeDocument/2006/relationships/ctrlProp" Target="../ctrlProps/ctrlProp14.xml"/><Relationship Id="rId15" Type="http://schemas.openxmlformats.org/officeDocument/2006/relationships/ctrlProp" Target="../ctrlProps/ctrlProp24.xml"/><Relationship Id="rId10" Type="http://schemas.openxmlformats.org/officeDocument/2006/relationships/ctrlProp" Target="../ctrlProps/ctrlProp19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Relationship Id="rId14" Type="http://schemas.openxmlformats.org/officeDocument/2006/relationships/ctrlProp" Target="../ctrlProps/ctrlProp2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google.com/maps/d/viewer?hl=ja&amp;mid=1cqp2B31JIFoeMsydVoFBZL_zS9Cjtkw&amp;ll=34.046377564144464%2C134.68356289180244&amp;z=12" TargetMode="External"/><Relationship Id="rId1" Type="http://schemas.openxmlformats.org/officeDocument/2006/relationships/hyperlink" Target="https://www.google.com/maps/d/embed?mid=1awuScLRRc3m7t60mqWV8FvUSnsu0c4I&amp;ehbc=2E312F&amp;ll=34.061435693572%2C134.58919709295654&amp;z=14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C2CD8-A33C-4EF9-9430-254934A599B9}">
  <sheetPr codeName="Sheet6">
    <tabColor rgb="FF92D050"/>
  </sheetPr>
  <dimension ref="A1:L41"/>
  <sheetViews>
    <sheetView showZeros="0" tabSelected="1" zoomScale="80" zoomScaleNormal="80" workbookViewId="0">
      <pane ySplit="1" topLeftCell="A2" activePane="bottomLeft" state="frozen"/>
      <selection pane="bottomLeft" activeCell="I17" sqref="I17"/>
    </sheetView>
  </sheetViews>
  <sheetFormatPr baseColWidth="10" defaultColWidth="9" defaultRowHeight="14"/>
  <cols>
    <col min="1" max="5" width="7.6640625" style="1" customWidth="1"/>
    <col min="6" max="6" width="8.5" style="1" bestFit="1" customWidth="1"/>
    <col min="7" max="12" width="7.6640625" style="1" customWidth="1"/>
    <col min="13" max="16384" width="9" style="1"/>
  </cols>
  <sheetData>
    <row r="1" spans="1:12" s="12" customFormat="1" ht="45" customHeight="1">
      <c r="A1" s="191" t="s">
        <v>300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3"/>
    </row>
    <row r="2" spans="1:12" ht="20.25" customHeight="1" thickBot="1">
      <c r="A2" s="194" t="s">
        <v>305</v>
      </c>
      <c r="B2" s="194"/>
      <c r="C2" s="194"/>
      <c r="D2" s="194"/>
      <c r="E2" s="194"/>
      <c r="F2" s="194"/>
      <c r="G2" s="25"/>
      <c r="H2" s="195" t="s">
        <v>297</v>
      </c>
      <c r="I2" s="195"/>
      <c r="J2" s="195"/>
      <c r="K2" s="195"/>
      <c r="L2" s="195"/>
    </row>
    <row r="3" spans="1:12" ht="25" customHeight="1" thickBot="1">
      <c r="A3" s="196"/>
      <c r="B3" s="196"/>
      <c r="C3" s="196"/>
      <c r="D3" s="196"/>
      <c r="E3" s="196"/>
      <c r="F3" s="196"/>
      <c r="G3" s="60" t="s">
        <v>236</v>
      </c>
      <c r="H3" s="197"/>
      <c r="I3" s="198"/>
      <c r="J3" s="61"/>
      <c r="K3" s="61"/>
      <c r="L3" s="62"/>
    </row>
    <row r="4" spans="1:12" ht="14" customHeight="1">
      <c r="A4" s="182" t="s">
        <v>0</v>
      </c>
      <c r="B4" s="183"/>
      <c r="C4" s="184"/>
      <c r="D4" s="184"/>
      <c r="E4" s="184"/>
      <c r="F4" s="184"/>
      <c r="G4" s="184"/>
      <c r="H4" s="183" t="s">
        <v>0</v>
      </c>
      <c r="I4" s="183"/>
      <c r="J4" s="184"/>
      <c r="K4" s="184"/>
      <c r="L4" s="185"/>
    </row>
    <row r="5" spans="1:12" ht="28" customHeight="1">
      <c r="A5" s="186" t="s">
        <v>1</v>
      </c>
      <c r="B5" s="187"/>
      <c r="C5" s="188"/>
      <c r="D5" s="188"/>
      <c r="E5" s="188"/>
      <c r="F5" s="188"/>
      <c r="G5" s="188"/>
      <c r="H5" s="187" t="s">
        <v>2</v>
      </c>
      <c r="I5" s="187"/>
      <c r="J5" s="189"/>
      <c r="K5" s="190"/>
      <c r="L5" s="51" t="s">
        <v>3</v>
      </c>
    </row>
    <row r="6" spans="1:12" ht="28" customHeight="1">
      <c r="A6" s="175" t="s">
        <v>242</v>
      </c>
      <c r="B6" s="156"/>
      <c r="C6" s="176"/>
      <c r="D6" s="177"/>
      <c r="E6" s="177"/>
      <c r="F6" s="177"/>
      <c r="G6" s="177"/>
      <c r="H6" s="156" t="s">
        <v>258</v>
      </c>
      <c r="I6" s="156"/>
      <c r="J6" s="178"/>
      <c r="K6" s="179"/>
      <c r="L6" s="180"/>
    </row>
    <row r="7" spans="1:12" ht="28" customHeight="1">
      <c r="A7" s="175" t="s">
        <v>259</v>
      </c>
      <c r="B7" s="156"/>
      <c r="C7" s="178"/>
      <c r="D7" s="179"/>
      <c r="E7" s="179"/>
      <c r="F7" s="179"/>
      <c r="G7" s="181"/>
      <c r="H7" s="156" t="s">
        <v>5</v>
      </c>
      <c r="I7" s="156"/>
      <c r="J7" s="178"/>
      <c r="K7" s="179"/>
      <c r="L7" s="180"/>
    </row>
    <row r="8" spans="1:12" ht="28" customHeight="1">
      <c r="A8" s="163" t="s">
        <v>6</v>
      </c>
      <c r="B8" s="164"/>
      <c r="C8" s="167" t="s">
        <v>251</v>
      </c>
      <c r="D8" s="168"/>
      <c r="E8" s="168"/>
      <c r="F8" s="168"/>
      <c r="G8" s="169"/>
      <c r="H8" s="156" t="s">
        <v>247</v>
      </c>
      <c r="I8" s="156"/>
      <c r="J8" s="170" t="s">
        <v>249</v>
      </c>
      <c r="K8" s="170"/>
      <c r="L8" s="171"/>
    </row>
    <row r="9" spans="1:12" ht="28" customHeight="1">
      <c r="A9" s="165"/>
      <c r="B9" s="166"/>
      <c r="C9" s="172" t="s">
        <v>250</v>
      </c>
      <c r="D9" s="173"/>
      <c r="E9" s="173"/>
      <c r="F9" s="173"/>
      <c r="G9" s="174"/>
      <c r="H9" s="156" t="s">
        <v>4</v>
      </c>
      <c r="I9" s="156"/>
      <c r="J9" s="170" t="s">
        <v>248</v>
      </c>
      <c r="K9" s="170"/>
      <c r="L9" s="171"/>
    </row>
    <row r="10" spans="1:12" ht="18" customHeight="1">
      <c r="A10" s="152" t="s">
        <v>246</v>
      </c>
      <c r="B10" s="153"/>
      <c r="C10" s="154" t="s">
        <v>298</v>
      </c>
      <c r="D10" s="155"/>
      <c r="E10" s="155"/>
      <c r="F10" s="155"/>
      <c r="G10" s="155"/>
      <c r="H10" s="155"/>
      <c r="I10" s="153"/>
      <c r="J10" s="156" t="s">
        <v>244</v>
      </c>
      <c r="K10" s="156"/>
      <c r="L10" s="157"/>
    </row>
    <row r="11" spans="1:12" ht="28" customHeight="1" thickBot="1">
      <c r="A11" s="158" t="s">
        <v>304</v>
      </c>
      <c r="B11" s="159"/>
      <c r="C11" s="52"/>
      <c r="D11" s="53"/>
      <c r="E11" s="54"/>
      <c r="F11" s="55" t="s">
        <v>245</v>
      </c>
      <c r="G11" s="56"/>
      <c r="H11" s="53"/>
      <c r="I11" s="57"/>
      <c r="J11" s="52"/>
      <c r="K11" s="53"/>
      <c r="L11" s="58"/>
    </row>
    <row r="12" spans="1:12" ht="18" customHeight="1">
      <c r="A12" s="160" t="s">
        <v>238</v>
      </c>
      <c r="B12" s="161"/>
      <c r="C12" s="161"/>
      <c r="D12" s="160" t="s">
        <v>239</v>
      </c>
      <c r="E12" s="161"/>
      <c r="F12" s="161"/>
      <c r="G12" s="160" t="s">
        <v>240</v>
      </c>
      <c r="H12" s="161"/>
      <c r="I12" s="161"/>
      <c r="J12" s="162" t="s">
        <v>241</v>
      </c>
      <c r="K12" s="162"/>
      <c r="L12" s="162"/>
    </row>
    <row r="13" spans="1:12" ht="28" customHeight="1">
      <c r="A13" s="137">
        <f>G38</f>
        <v>0</v>
      </c>
      <c r="B13" s="138"/>
      <c r="C13" s="13" t="s">
        <v>237</v>
      </c>
      <c r="D13" s="137">
        <f>H38</f>
        <v>0</v>
      </c>
      <c r="E13" s="138"/>
      <c r="F13" s="13" t="s">
        <v>237</v>
      </c>
      <c r="G13" s="137">
        <f>I38</f>
        <v>0</v>
      </c>
      <c r="H13" s="138"/>
      <c r="I13" s="13" t="s">
        <v>237</v>
      </c>
      <c r="J13" s="137">
        <f>SUM(G38:I38)</f>
        <v>0</v>
      </c>
      <c r="K13" s="138"/>
      <c r="L13" s="13" t="s">
        <v>237</v>
      </c>
    </row>
    <row r="14" spans="1:12" ht="50" customHeight="1">
      <c r="A14" s="151" t="s">
        <v>310</v>
      </c>
      <c r="B14" s="151"/>
      <c r="C14" s="151"/>
      <c r="D14" s="151"/>
      <c r="E14" s="151"/>
      <c r="F14" s="151"/>
      <c r="G14" s="151"/>
      <c r="H14" s="151"/>
      <c r="I14" s="151"/>
      <c r="J14" s="77"/>
      <c r="K14" s="78"/>
      <c r="L14" s="77"/>
    </row>
    <row r="15" spans="1:12" ht="15" customHeight="1">
      <c r="A15" s="139"/>
      <c r="B15" s="140"/>
      <c r="C15" s="141"/>
      <c r="D15" s="142" t="s">
        <v>301</v>
      </c>
      <c r="E15" s="143"/>
      <c r="F15" s="144"/>
      <c r="G15" s="145" t="s">
        <v>309</v>
      </c>
      <c r="H15" s="146"/>
      <c r="I15" s="147"/>
    </row>
    <row r="16" spans="1:12" ht="15" customHeight="1">
      <c r="A16" s="148"/>
      <c r="B16" s="149"/>
      <c r="C16" s="150"/>
      <c r="D16" s="3" t="s">
        <v>8</v>
      </c>
      <c r="E16" s="4" t="s">
        <v>9</v>
      </c>
      <c r="F16" s="59" t="s">
        <v>10</v>
      </c>
      <c r="G16" s="26" t="s">
        <v>8</v>
      </c>
      <c r="H16" s="27" t="s">
        <v>9</v>
      </c>
      <c r="I16" s="28" t="s">
        <v>10</v>
      </c>
    </row>
    <row r="17" spans="1:9" ht="19" customHeight="1">
      <c r="A17" s="131" t="s">
        <v>11</v>
      </c>
      <c r="B17" s="132"/>
      <c r="C17" s="133"/>
      <c r="D17" s="110">
        <v>4848</v>
      </c>
      <c r="E17" s="111">
        <v>4917</v>
      </c>
      <c r="F17" s="112">
        <v>9951</v>
      </c>
      <c r="G17" s="32"/>
      <c r="H17" s="33"/>
      <c r="I17" s="34"/>
    </row>
    <row r="18" spans="1:9" ht="19" customHeight="1">
      <c r="A18" s="131" t="s">
        <v>12</v>
      </c>
      <c r="B18" s="132"/>
      <c r="C18" s="133"/>
      <c r="D18" s="110">
        <v>3479</v>
      </c>
      <c r="E18" s="111">
        <v>3571</v>
      </c>
      <c r="F18" s="112">
        <v>7237</v>
      </c>
      <c r="G18" s="32"/>
      <c r="H18" s="33"/>
      <c r="I18" s="34"/>
    </row>
    <row r="19" spans="1:9" ht="19" customHeight="1">
      <c r="A19" s="131" t="s">
        <v>13</v>
      </c>
      <c r="B19" s="132"/>
      <c r="C19" s="133"/>
      <c r="D19" s="110">
        <v>2628</v>
      </c>
      <c r="E19" s="111">
        <v>3084</v>
      </c>
      <c r="F19" s="112">
        <v>6045</v>
      </c>
      <c r="G19" s="32"/>
      <c r="H19" s="33"/>
      <c r="I19" s="34"/>
    </row>
    <row r="20" spans="1:9" ht="19" customHeight="1">
      <c r="A20" s="131" t="s">
        <v>14</v>
      </c>
      <c r="B20" s="132"/>
      <c r="C20" s="133"/>
      <c r="D20" s="110">
        <v>2928</v>
      </c>
      <c r="E20" s="111">
        <v>3998</v>
      </c>
      <c r="F20" s="112">
        <v>7184</v>
      </c>
      <c r="G20" s="32"/>
      <c r="H20" s="33"/>
      <c r="I20" s="34"/>
    </row>
    <row r="21" spans="1:9" ht="19" customHeight="1">
      <c r="A21" s="131" t="s">
        <v>15</v>
      </c>
      <c r="B21" s="132"/>
      <c r="C21" s="133"/>
      <c r="D21" s="110">
        <v>2423</v>
      </c>
      <c r="E21" s="111">
        <v>4735</v>
      </c>
      <c r="F21" s="112">
        <v>7365</v>
      </c>
      <c r="G21" s="32"/>
      <c r="H21" s="33"/>
      <c r="I21" s="34"/>
    </row>
    <row r="22" spans="1:9" ht="19" customHeight="1">
      <c r="A22" s="131" t="s">
        <v>16</v>
      </c>
      <c r="B22" s="132"/>
      <c r="C22" s="133"/>
      <c r="D22" s="110">
        <v>3821</v>
      </c>
      <c r="E22" s="111">
        <v>3978</v>
      </c>
      <c r="F22" s="112">
        <v>8107</v>
      </c>
      <c r="G22" s="32"/>
      <c r="H22" s="33"/>
      <c r="I22" s="34"/>
    </row>
    <row r="23" spans="1:9" ht="19" customHeight="1">
      <c r="A23" s="131" t="s">
        <v>17</v>
      </c>
      <c r="B23" s="132"/>
      <c r="C23" s="133"/>
      <c r="D23" s="110">
        <v>2547</v>
      </c>
      <c r="E23" s="111">
        <v>4294</v>
      </c>
      <c r="F23" s="112">
        <v>8617</v>
      </c>
      <c r="G23" s="32"/>
      <c r="H23" s="33"/>
      <c r="I23" s="34"/>
    </row>
    <row r="24" spans="1:9" ht="19" customHeight="1">
      <c r="A24" s="131" t="s">
        <v>18</v>
      </c>
      <c r="B24" s="132"/>
      <c r="C24" s="133"/>
      <c r="D24" s="110">
        <v>2755</v>
      </c>
      <c r="E24" s="111">
        <v>5304</v>
      </c>
      <c r="F24" s="112">
        <v>8441</v>
      </c>
      <c r="G24" s="32"/>
      <c r="H24" s="33"/>
      <c r="I24" s="34"/>
    </row>
    <row r="25" spans="1:9" ht="19" customHeight="1">
      <c r="A25" s="131" t="s">
        <v>19</v>
      </c>
      <c r="B25" s="132"/>
      <c r="C25" s="133"/>
      <c r="D25" s="110">
        <v>9214</v>
      </c>
      <c r="E25" s="111">
        <v>3001</v>
      </c>
      <c r="F25" s="112">
        <v>12528</v>
      </c>
      <c r="G25" s="32"/>
      <c r="H25" s="33"/>
      <c r="I25" s="34"/>
    </row>
    <row r="26" spans="1:9" ht="19" customHeight="1">
      <c r="A26" s="131" t="s">
        <v>20</v>
      </c>
      <c r="B26" s="132"/>
      <c r="C26" s="133"/>
      <c r="D26" s="110">
        <v>5573</v>
      </c>
      <c r="E26" s="111">
        <v>2711</v>
      </c>
      <c r="F26" s="112">
        <v>8559</v>
      </c>
      <c r="G26" s="32"/>
      <c r="H26" s="33"/>
      <c r="I26" s="34"/>
    </row>
    <row r="27" spans="1:9" ht="19" customHeight="1">
      <c r="A27" s="131" t="s">
        <v>21</v>
      </c>
      <c r="B27" s="132"/>
      <c r="C27" s="133"/>
      <c r="D27" s="110">
        <v>397</v>
      </c>
      <c r="E27" s="111">
        <v>1120</v>
      </c>
      <c r="F27" s="112">
        <v>1517</v>
      </c>
      <c r="G27" s="32"/>
      <c r="H27" s="33"/>
      <c r="I27" s="34"/>
    </row>
    <row r="28" spans="1:9" ht="19" customHeight="1">
      <c r="A28" s="131" t="s">
        <v>22</v>
      </c>
      <c r="B28" s="132"/>
      <c r="C28" s="133"/>
      <c r="D28" s="110">
        <v>256</v>
      </c>
      <c r="E28" s="111">
        <v>1594</v>
      </c>
      <c r="F28" s="112">
        <v>1850</v>
      </c>
      <c r="G28" s="32"/>
      <c r="H28" s="33"/>
      <c r="I28" s="34"/>
    </row>
    <row r="29" spans="1:9" ht="19" customHeight="1">
      <c r="A29" s="131" t="s">
        <v>23</v>
      </c>
      <c r="B29" s="132"/>
      <c r="C29" s="133"/>
      <c r="D29" s="110">
        <v>217</v>
      </c>
      <c r="E29" s="111">
        <v>1388</v>
      </c>
      <c r="F29" s="112">
        <v>1605</v>
      </c>
      <c r="G29" s="32"/>
      <c r="H29" s="33"/>
      <c r="I29" s="34"/>
    </row>
    <row r="30" spans="1:9" ht="19" customHeight="1">
      <c r="A30" s="131" t="s">
        <v>24</v>
      </c>
      <c r="B30" s="132"/>
      <c r="C30" s="133"/>
      <c r="D30" s="110">
        <v>423</v>
      </c>
      <c r="E30" s="111">
        <v>1467</v>
      </c>
      <c r="F30" s="112">
        <v>1890</v>
      </c>
      <c r="G30" s="32"/>
      <c r="H30" s="33"/>
      <c r="I30" s="34"/>
    </row>
    <row r="31" spans="1:9" ht="19" customHeight="1">
      <c r="A31" s="131" t="s">
        <v>25</v>
      </c>
      <c r="B31" s="132"/>
      <c r="C31" s="133"/>
      <c r="D31" s="110">
        <v>956</v>
      </c>
      <c r="E31" s="111">
        <v>2618</v>
      </c>
      <c r="F31" s="112">
        <v>3574</v>
      </c>
      <c r="G31" s="32"/>
      <c r="H31" s="33"/>
      <c r="I31" s="34"/>
    </row>
    <row r="32" spans="1:9" ht="19" customHeight="1">
      <c r="A32" s="131" t="s">
        <v>26</v>
      </c>
      <c r="B32" s="132"/>
      <c r="C32" s="133"/>
      <c r="D32" s="110">
        <v>498</v>
      </c>
      <c r="E32" s="111">
        <v>1921</v>
      </c>
      <c r="F32" s="112">
        <v>2419</v>
      </c>
      <c r="G32" s="32"/>
      <c r="H32" s="33"/>
      <c r="I32" s="34"/>
    </row>
    <row r="33" spans="1:12" ht="19" customHeight="1">
      <c r="A33" s="131" t="s">
        <v>27</v>
      </c>
      <c r="B33" s="132"/>
      <c r="C33" s="133"/>
      <c r="D33" s="110">
        <v>1774</v>
      </c>
      <c r="E33" s="111">
        <v>3437</v>
      </c>
      <c r="F33" s="112">
        <v>5211</v>
      </c>
      <c r="G33" s="32"/>
      <c r="H33" s="33"/>
      <c r="I33" s="34"/>
    </row>
    <row r="34" spans="1:12" ht="19" customHeight="1">
      <c r="A34" s="131" t="s">
        <v>28</v>
      </c>
      <c r="B34" s="132"/>
      <c r="C34" s="133"/>
      <c r="D34" s="110">
        <v>982</v>
      </c>
      <c r="E34" s="111">
        <v>4359</v>
      </c>
      <c r="F34" s="112">
        <v>5341</v>
      </c>
      <c r="G34" s="32"/>
      <c r="H34" s="33"/>
      <c r="I34" s="34"/>
    </row>
    <row r="35" spans="1:12" ht="19" customHeight="1">
      <c r="A35" s="131" t="s">
        <v>29</v>
      </c>
      <c r="B35" s="132"/>
      <c r="C35" s="133"/>
      <c r="D35" s="110">
        <v>1548</v>
      </c>
      <c r="E35" s="111">
        <v>2465</v>
      </c>
      <c r="F35" s="112">
        <v>4013</v>
      </c>
      <c r="G35" s="32"/>
      <c r="H35" s="33"/>
      <c r="I35" s="34"/>
    </row>
    <row r="36" spans="1:12" ht="19" customHeight="1">
      <c r="A36" s="131" t="s">
        <v>30</v>
      </c>
      <c r="B36" s="132"/>
      <c r="C36" s="133"/>
      <c r="D36" s="113"/>
      <c r="E36" s="121"/>
      <c r="F36" s="122"/>
      <c r="G36" s="113"/>
      <c r="H36" s="121"/>
      <c r="I36" s="122"/>
    </row>
    <row r="37" spans="1:12" ht="19" customHeight="1">
      <c r="A37" s="131" t="s">
        <v>257</v>
      </c>
      <c r="B37" s="132"/>
      <c r="C37" s="133"/>
      <c r="D37" s="113">
        <v>0</v>
      </c>
      <c r="E37" s="121"/>
      <c r="F37" s="122"/>
      <c r="G37" s="113">
        <v>0</v>
      </c>
      <c r="H37" s="121"/>
      <c r="I37" s="122"/>
    </row>
    <row r="38" spans="1:12" ht="18" customHeight="1">
      <c r="A38" s="134" t="s">
        <v>31</v>
      </c>
      <c r="B38" s="135"/>
      <c r="C38" s="136"/>
      <c r="D38" s="29">
        <f t="shared" ref="D38:F38" si="0">SUM(D17:D37)</f>
        <v>47267</v>
      </c>
      <c r="E38" s="30">
        <f t="shared" si="0"/>
        <v>59962</v>
      </c>
      <c r="F38" s="63">
        <f t="shared" si="0"/>
        <v>111454</v>
      </c>
      <c r="G38" s="29">
        <f>SUM(G17:G37)</f>
        <v>0</v>
      </c>
      <c r="H38" s="30">
        <f>SUM(H17:H37)</f>
        <v>0</v>
      </c>
      <c r="I38" s="31">
        <f>SUM(I17:I37)</f>
        <v>0</v>
      </c>
    </row>
    <row r="39" spans="1:12" ht="8.25" customHeight="1"/>
    <row r="40" spans="1:12" ht="16.5" customHeight="1">
      <c r="A40" s="130" t="s">
        <v>243</v>
      </c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</row>
    <row r="41" spans="1:12" ht="15.75" customHeight="1">
      <c r="A41" s="130" t="s">
        <v>289</v>
      </c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</row>
  </sheetData>
  <sheetProtection sheet="1" selectLockedCells="1"/>
  <mergeCells count="70">
    <mergeCell ref="A1:L1"/>
    <mergeCell ref="A2:F2"/>
    <mergeCell ref="H2:L2"/>
    <mergeCell ref="A3:B3"/>
    <mergeCell ref="C3:F3"/>
    <mergeCell ref="H3:I3"/>
    <mergeCell ref="A4:B4"/>
    <mergeCell ref="C4:G4"/>
    <mergeCell ref="H4:I4"/>
    <mergeCell ref="J4:L4"/>
    <mergeCell ref="A5:B5"/>
    <mergeCell ref="C5:G5"/>
    <mergeCell ref="H5:I5"/>
    <mergeCell ref="J5:K5"/>
    <mergeCell ref="A6:B6"/>
    <mergeCell ref="C6:G6"/>
    <mergeCell ref="H6:I6"/>
    <mergeCell ref="J6:L6"/>
    <mergeCell ref="A7:B7"/>
    <mergeCell ref="C7:G7"/>
    <mergeCell ref="H7:I7"/>
    <mergeCell ref="J7:L7"/>
    <mergeCell ref="A8:B9"/>
    <mergeCell ref="C8:G8"/>
    <mergeCell ref="H8:I8"/>
    <mergeCell ref="J8:L8"/>
    <mergeCell ref="C9:G9"/>
    <mergeCell ref="H9:I9"/>
    <mergeCell ref="J9:L9"/>
    <mergeCell ref="A10:B10"/>
    <mergeCell ref="C10:I10"/>
    <mergeCell ref="J10:L10"/>
    <mergeCell ref="A11:B11"/>
    <mergeCell ref="A12:C12"/>
    <mergeCell ref="D12:F12"/>
    <mergeCell ref="G12:I12"/>
    <mergeCell ref="J12:L12"/>
    <mergeCell ref="A21:C21"/>
    <mergeCell ref="A13:B13"/>
    <mergeCell ref="D13:E13"/>
    <mergeCell ref="G13:H13"/>
    <mergeCell ref="J13:K13"/>
    <mergeCell ref="A15:C15"/>
    <mergeCell ref="D15:F15"/>
    <mergeCell ref="G15:I15"/>
    <mergeCell ref="A16:C16"/>
    <mergeCell ref="A17:C17"/>
    <mergeCell ref="A18:C18"/>
    <mergeCell ref="A19:C19"/>
    <mergeCell ref="A20:C20"/>
    <mergeCell ref="A14:I14"/>
    <mergeCell ref="A33:C33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41:L41"/>
    <mergeCell ref="A34:C34"/>
    <mergeCell ref="A35:C35"/>
    <mergeCell ref="A36:C36"/>
    <mergeCell ref="A37:C37"/>
    <mergeCell ref="A38:C38"/>
    <mergeCell ref="A40:L40"/>
  </mergeCells>
  <phoneticPr fontId="1"/>
  <dataValidations count="6">
    <dataValidation type="list" allowBlank="1" showInputMessage="1" showErrorMessage="1" sqref="L3 E11 I11 L11" xr:uid="{78E1FEED-C063-41D7-AAF2-E072A6C62D70}">
      <formula1>"(月),(火),(水),(木),(金),(土),(日)"</formula1>
    </dataValidation>
    <dataValidation type="list" allowBlank="1" showInputMessage="1" showErrorMessage="1" sqref="K3 D11 H11 K11" xr:uid="{BFC6D0AB-1BB1-4C15-B860-42059CA011B8}">
      <formula1>"1日,2日,3日,4日,5日,6日,7日,8日,9日,10日,11日,12日,13日,14日,15日,16日,17日,18日,19日,20日,21日,22日,23日,24日,25日,26日,27日,28日,29日,30日,31日"</formula1>
    </dataValidation>
    <dataValidation type="list" allowBlank="1" showInputMessage="1" showErrorMessage="1" sqref="J3 C11 G11 J11" xr:uid="{C61298C6-C1C4-4F02-A8AC-E03B18C00139}">
      <formula1>"1月,2月,3月,4月,5月,6月,7月,8月,9月,10月,11月,12月"</formula1>
    </dataValidation>
    <dataValidation type="list" allowBlank="1" showInputMessage="1" showErrorMessage="1" sqref="C983053:G983053 IY983053:JC983053 SU983053:SY983053 ACQ983053:ACU983053 AMM983053:AMQ983053 AWI983053:AWM983053 BGE983053:BGI983053 BQA983053:BQE983053 BZW983053:CAA983053 CJS983053:CJW983053 CTO983053:CTS983053 DDK983053:DDO983053 DNG983053:DNK983053 DXC983053:DXG983053 EGY983053:EHC983053 EQU983053:EQY983053 FAQ983053:FAU983053 FKM983053:FKQ983053 FUI983053:FUM983053 GEE983053:GEI983053 GOA983053:GOE983053 GXW983053:GYA983053 HHS983053:HHW983053 HRO983053:HRS983053 IBK983053:IBO983053 ILG983053:ILK983053 IVC983053:IVG983053 JEY983053:JFC983053 JOU983053:JOY983053 JYQ983053:JYU983053 KIM983053:KIQ983053 KSI983053:KSM983053 LCE983053:LCI983053 LMA983053:LME983053 LVW983053:LWA983053 MFS983053:MFW983053 MPO983053:MPS983053 MZK983053:MZO983053 NJG983053:NJK983053 NTC983053:NTG983053 OCY983053:ODC983053 OMU983053:OMY983053 OWQ983053:OWU983053 PGM983053:PGQ983053 PQI983053:PQM983053 QAE983053:QAI983053 QKA983053:QKE983053 QTW983053:QUA983053 RDS983053:RDW983053 RNO983053:RNS983053 RXK983053:RXO983053 SHG983053:SHK983053 SRC983053:SRG983053 TAY983053:TBC983053 TKU983053:TKY983053 TUQ983053:TUU983053 UEM983053:UEQ983053 UOI983053:UOM983053 UYE983053:UYI983053 VIA983053:VIE983053 VRW983053:VSA983053 WBS983053:WBW983053 WLO983053:WLS983053 WVK983053:WVO983053 C65549:G65549 IY65549:JC65549 SU65549:SY65549 ACQ65549:ACU65549 AMM65549:AMQ65549 AWI65549:AWM65549 BGE65549:BGI65549 BQA65549:BQE65549 BZW65549:CAA65549 CJS65549:CJW65549 CTO65549:CTS65549 DDK65549:DDO65549 DNG65549:DNK65549 DXC65549:DXG65549 EGY65549:EHC65549 EQU65549:EQY65549 FAQ65549:FAU65549 FKM65549:FKQ65549 FUI65549:FUM65549 GEE65549:GEI65549 GOA65549:GOE65549 GXW65549:GYA65549 HHS65549:HHW65549 HRO65549:HRS65549 IBK65549:IBO65549 ILG65549:ILK65549 IVC65549:IVG65549 JEY65549:JFC65549 JOU65549:JOY65549 JYQ65549:JYU65549 KIM65549:KIQ65549 KSI65549:KSM65549 LCE65549:LCI65549 LMA65549:LME65549 LVW65549:LWA65549 MFS65549:MFW65549 MPO65549:MPS65549 MZK65549:MZO65549 NJG65549:NJK65549 NTC65549:NTG65549 OCY65549:ODC65549 OMU65549:OMY65549 OWQ65549:OWU65549 PGM65549:PGQ65549 PQI65549:PQM65549 QAE65549:QAI65549 QKA65549:QKE65549 QTW65549:QUA65549 RDS65549:RDW65549 RNO65549:RNS65549 RXK65549:RXO65549 SHG65549:SHK65549 SRC65549:SRG65549 TAY65549:TBC65549 TKU65549:TKY65549 TUQ65549:TUU65549 UEM65549:UEQ65549 UOI65549:UOM65549 UYE65549:UYI65549 VIA65549:VIE65549 VRW65549:VSA65549 WBS65549:WBW65549 WLO65549:WLS65549 WVK65549:WVO65549 C131085:G131085 IY131085:JC131085 SU131085:SY131085 ACQ131085:ACU131085 AMM131085:AMQ131085 AWI131085:AWM131085 BGE131085:BGI131085 BQA131085:BQE131085 BZW131085:CAA131085 CJS131085:CJW131085 CTO131085:CTS131085 DDK131085:DDO131085 DNG131085:DNK131085 DXC131085:DXG131085 EGY131085:EHC131085 EQU131085:EQY131085 FAQ131085:FAU131085 FKM131085:FKQ131085 FUI131085:FUM131085 GEE131085:GEI131085 GOA131085:GOE131085 GXW131085:GYA131085 HHS131085:HHW131085 HRO131085:HRS131085 IBK131085:IBO131085 ILG131085:ILK131085 IVC131085:IVG131085 JEY131085:JFC131085 JOU131085:JOY131085 JYQ131085:JYU131085 KIM131085:KIQ131085 KSI131085:KSM131085 LCE131085:LCI131085 LMA131085:LME131085 LVW131085:LWA131085 MFS131085:MFW131085 MPO131085:MPS131085 MZK131085:MZO131085 NJG131085:NJK131085 NTC131085:NTG131085 OCY131085:ODC131085 OMU131085:OMY131085 OWQ131085:OWU131085 PGM131085:PGQ131085 PQI131085:PQM131085 QAE131085:QAI131085 QKA131085:QKE131085 QTW131085:QUA131085 RDS131085:RDW131085 RNO131085:RNS131085 RXK131085:RXO131085 SHG131085:SHK131085 SRC131085:SRG131085 TAY131085:TBC131085 TKU131085:TKY131085 TUQ131085:TUU131085 UEM131085:UEQ131085 UOI131085:UOM131085 UYE131085:UYI131085 VIA131085:VIE131085 VRW131085:VSA131085 WBS131085:WBW131085 WLO131085:WLS131085 WVK131085:WVO131085 C196621:G196621 IY196621:JC196621 SU196621:SY196621 ACQ196621:ACU196621 AMM196621:AMQ196621 AWI196621:AWM196621 BGE196621:BGI196621 BQA196621:BQE196621 BZW196621:CAA196621 CJS196621:CJW196621 CTO196621:CTS196621 DDK196621:DDO196621 DNG196621:DNK196621 DXC196621:DXG196621 EGY196621:EHC196621 EQU196621:EQY196621 FAQ196621:FAU196621 FKM196621:FKQ196621 FUI196621:FUM196621 GEE196621:GEI196621 GOA196621:GOE196621 GXW196621:GYA196621 HHS196621:HHW196621 HRO196621:HRS196621 IBK196621:IBO196621 ILG196621:ILK196621 IVC196621:IVG196621 JEY196621:JFC196621 JOU196621:JOY196621 JYQ196621:JYU196621 KIM196621:KIQ196621 KSI196621:KSM196621 LCE196621:LCI196621 LMA196621:LME196621 LVW196621:LWA196621 MFS196621:MFW196621 MPO196621:MPS196621 MZK196621:MZO196621 NJG196621:NJK196621 NTC196621:NTG196621 OCY196621:ODC196621 OMU196621:OMY196621 OWQ196621:OWU196621 PGM196621:PGQ196621 PQI196621:PQM196621 QAE196621:QAI196621 QKA196621:QKE196621 QTW196621:QUA196621 RDS196621:RDW196621 RNO196621:RNS196621 RXK196621:RXO196621 SHG196621:SHK196621 SRC196621:SRG196621 TAY196621:TBC196621 TKU196621:TKY196621 TUQ196621:TUU196621 UEM196621:UEQ196621 UOI196621:UOM196621 UYE196621:UYI196621 VIA196621:VIE196621 VRW196621:VSA196621 WBS196621:WBW196621 WLO196621:WLS196621 WVK196621:WVO196621 C262157:G262157 IY262157:JC262157 SU262157:SY262157 ACQ262157:ACU262157 AMM262157:AMQ262157 AWI262157:AWM262157 BGE262157:BGI262157 BQA262157:BQE262157 BZW262157:CAA262157 CJS262157:CJW262157 CTO262157:CTS262157 DDK262157:DDO262157 DNG262157:DNK262157 DXC262157:DXG262157 EGY262157:EHC262157 EQU262157:EQY262157 FAQ262157:FAU262157 FKM262157:FKQ262157 FUI262157:FUM262157 GEE262157:GEI262157 GOA262157:GOE262157 GXW262157:GYA262157 HHS262157:HHW262157 HRO262157:HRS262157 IBK262157:IBO262157 ILG262157:ILK262157 IVC262157:IVG262157 JEY262157:JFC262157 JOU262157:JOY262157 JYQ262157:JYU262157 KIM262157:KIQ262157 KSI262157:KSM262157 LCE262157:LCI262157 LMA262157:LME262157 LVW262157:LWA262157 MFS262157:MFW262157 MPO262157:MPS262157 MZK262157:MZO262157 NJG262157:NJK262157 NTC262157:NTG262157 OCY262157:ODC262157 OMU262157:OMY262157 OWQ262157:OWU262157 PGM262157:PGQ262157 PQI262157:PQM262157 QAE262157:QAI262157 QKA262157:QKE262157 QTW262157:QUA262157 RDS262157:RDW262157 RNO262157:RNS262157 RXK262157:RXO262157 SHG262157:SHK262157 SRC262157:SRG262157 TAY262157:TBC262157 TKU262157:TKY262157 TUQ262157:TUU262157 UEM262157:UEQ262157 UOI262157:UOM262157 UYE262157:UYI262157 VIA262157:VIE262157 VRW262157:VSA262157 WBS262157:WBW262157 WLO262157:WLS262157 WVK262157:WVO262157 C327693:G327693 IY327693:JC327693 SU327693:SY327693 ACQ327693:ACU327693 AMM327693:AMQ327693 AWI327693:AWM327693 BGE327693:BGI327693 BQA327693:BQE327693 BZW327693:CAA327693 CJS327693:CJW327693 CTO327693:CTS327693 DDK327693:DDO327693 DNG327693:DNK327693 DXC327693:DXG327693 EGY327693:EHC327693 EQU327693:EQY327693 FAQ327693:FAU327693 FKM327693:FKQ327693 FUI327693:FUM327693 GEE327693:GEI327693 GOA327693:GOE327693 GXW327693:GYA327693 HHS327693:HHW327693 HRO327693:HRS327693 IBK327693:IBO327693 ILG327693:ILK327693 IVC327693:IVG327693 JEY327693:JFC327693 JOU327693:JOY327693 JYQ327693:JYU327693 KIM327693:KIQ327693 KSI327693:KSM327693 LCE327693:LCI327693 LMA327693:LME327693 LVW327693:LWA327693 MFS327693:MFW327693 MPO327693:MPS327693 MZK327693:MZO327693 NJG327693:NJK327693 NTC327693:NTG327693 OCY327693:ODC327693 OMU327693:OMY327693 OWQ327693:OWU327693 PGM327693:PGQ327693 PQI327693:PQM327693 QAE327693:QAI327693 QKA327693:QKE327693 QTW327693:QUA327693 RDS327693:RDW327693 RNO327693:RNS327693 RXK327693:RXO327693 SHG327693:SHK327693 SRC327693:SRG327693 TAY327693:TBC327693 TKU327693:TKY327693 TUQ327693:TUU327693 UEM327693:UEQ327693 UOI327693:UOM327693 UYE327693:UYI327693 VIA327693:VIE327693 VRW327693:VSA327693 WBS327693:WBW327693 WLO327693:WLS327693 WVK327693:WVO327693 C393229:G393229 IY393229:JC393229 SU393229:SY393229 ACQ393229:ACU393229 AMM393229:AMQ393229 AWI393229:AWM393229 BGE393229:BGI393229 BQA393229:BQE393229 BZW393229:CAA393229 CJS393229:CJW393229 CTO393229:CTS393229 DDK393229:DDO393229 DNG393229:DNK393229 DXC393229:DXG393229 EGY393229:EHC393229 EQU393229:EQY393229 FAQ393229:FAU393229 FKM393229:FKQ393229 FUI393229:FUM393229 GEE393229:GEI393229 GOA393229:GOE393229 GXW393229:GYA393229 HHS393229:HHW393229 HRO393229:HRS393229 IBK393229:IBO393229 ILG393229:ILK393229 IVC393229:IVG393229 JEY393229:JFC393229 JOU393229:JOY393229 JYQ393229:JYU393229 KIM393229:KIQ393229 KSI393229:KSM393229 LCE393229:LCI393229 LMA393229:LME393229 LVW393229:LWA393229 MFS393229:MFW393229 MPO393229:MPS393229 MZK393229:MZO393229 NJG393229:NJK393229 NTC393229:NTG393229 OCY393229:ODC393229 OMU393229:OMY393229 OWQ393229:OWU393229 PGM393229:PGQ393229 PQI393229:PQM393229 QAE393229:QAI393229 QKA393229:QKE393229 QTW393229:QUA393229 RDS393229:RDW393229 RNO393229:RNS393229 RXK393229:RXO393229 SHG393229:SHK393229 SRC393229:SRG393229 TAY393229:TBC393229 TKU393229:TKY393229 TUQ393229:TUU393229 UEM393229:UEQ393229 UOI393229:UOM393229 UYE393229:UYI393229 VIA393229:VIE393229 VRW393229:VSA393229 WBS393229:WBW393229 WLO393229:WLS393229 WVK393229:WVO393229 C458765:G458765 IY458765:JC458765 SU458765:SY458765 ACQ458765:ACU458765 AMM458765:AMQ458765 AWI458765:AWM458765 BGE458765:BGI458765 BQA458765:BQE458765 BZW458765:CAA458765 CJS458765:CJW458765 CTO458765:CTS458765 DDK458765:DDO458765 DNG458765:DNK458765 DXC458765:DXG458765 EGY458765:EHC458765 EQU458765:EQY458765 FAQ458765:FAU458765 FKM458765:FKQ458765 FUI458765:FUM458765 GEE458765:GEI458765 GOA458765:GOE458765 GXW458765:GYA458765 HHS458765:HHW458765 HRO458765:HRS458765 IBK458765:IBO458765 ILG458765:ILK458765 IVC458765:IVG458765 JEY458765:JFC458765 JOU458765:JOY458765 JYQ458765:JYU458765 KIM458765:KIQ458765 KSI458765:KSM458765 LCE458765:LCI458765 LMA458765:LME458765 LVW458765:LWA458765 MFS458765:MFW458765 MPO458765:MPS458765 MZK458765:MZO458765 NJG458765:NJK458765 NTC458765:NTG458765 OCY458765:ODC458765 OMU458765:OMY458765 OWQ458765:OWU458765 PGM458765:PGQ458765 PQI458765:PQM458765 QAE458765:QAI458765 QKA458765:QKE458765 QTW458765:QUA458765 RDS458765:RDW458765 RNO458765:RNS458765 RXK458765:RXO458765 SHG458765:SHK458765 SRC458765:SRG458765 TAY458765:TBC458765 TKU458765:TKY458765 TUQ458765:TUU458765 UEM458765:UEQ458765 UOI458765:UOM458765 UYE458765:UYI458765 VIA458765:VIE458765 VRW458765:VSA458765 WBS458765:WBW458765 WLO458765:WLS458765 WVK458765:WVO458765 C524301:G524301 IY524301:JC524301 SU524301:SY524301 ACQ524301:ACU524301 AMM524301:AMQ524301 AWI524301:AWM524301 BGE524301:BGI524301 BQA524301:BQE524301 BZW524301:CAA524301 CJS524301:CJW524301 CTO524301:CTS524301 DDK524301:DDO524301 DNG524301:DNK524301 DXC524301:DXG524301 EGY524301:EHC524301 EQU524301:EQY524301 FAQ524301:FAU524301 FKM524301:FKQ524301 FUI524301:FUM524301 GEE524301:GEI524301 GOA524301:GOE524301 GXW524301:GYA524301 HHS524301:HHW524301 HRO524301:HRS524301 IBK524301:IBO524301 ILG524301:ILK524301 IVC524301:IVG524301 JEY524301:JFC524301 JOU524301:JOY524301 JYQ524301:JYU524301 KIM524301:KIQ524301 KSI524301:KSM524301 LCE524301:LCI524301 LMA524301:LME524301 LVW524301:LWA524301 MFS524301:MFW524301 MPO524301:MPS524301 MZK524301:MZO524301 NJG524301:NJK524301 NTC524301:NTG524301 OCY524301:ODC524301 OMU524301:OMY524301 OWQ524301:OWU524301 PGM524301:PGQ524301 PQI524301:PQM524301 QAE524301:QAI524301 QKA524301:QKE524301 QTW524301:QUA524301 RDS524301:RDW524301 RNO524301:RNS524301 RXK524301:RXO524301 SHG524301:SHK524301 SRC524301:SRG524301 TAY524301:TBC524301 TKU524301:TKY524301 TUQ524301:TUU524301 UEM524301:UEQ524301 UOI524301:UOM524301 UYE524301:UYI524301 VIA524301:VIE524301 VRW524301:VSA524301 WBS524301:WBW524301 WLO524301:WLS524301 WVK524301:WVO524301 C589837:G589837 IY589837:JC589837 SU589837:SY589837 ACQ589837:ACU589837 AMM589837:AMQ589837 AWI589837:AWM589837 BGE589837:BGI589837 BQA589837:BQE589837 BZW589837:CAA589837 CJS589837:CJW589837 CTO589837:CTS589837 DDK589837:DDO589837 DNG589837:DNK589837 DXC589837:DXG589837 EGY589837:EHC589837 EQU589837:EQY589837 FAQ589837:FAU589837 FKM589837:FKQ589837 FUI589837:FUM589837 GEE589837:GEI589837 GOA589837:GOE589837 GXW589837:GYA589837 HHS589837:HHW589837 HRO589837:HRS589837 IBK589837:IBO589837 ILG589837:ILK589837 IVC589837:IVG589837 JEY589837:JFC589837 JOU589837:JOY589837 JYQ589837:JYU589837 KIM589837:KIQ589837 KSI589837:KSM589837 LCE589837:LCI589837 LMA589837:LME589837 LVW589837:LWA589837 MFS589837:MFW589837 MPO589837:MPS589837 MZK589837:MZO589837 NJG589837:NJK589837 NTC589837:NTG589837 OCY589837:ODC589837 OMU589837:OMY589837 OWQ589837:OWU589837 PGM589837:PGQ589837 PQI589837:PQM589837 QAE589837:QAI589837 QKA589837:QKE589837 QTW589837:QUA589837 RDS589837:RDW589837 RNO589837:RNS589837 RXK589837:RXO589837 SHG589837:SHK589837 SRC589837:SRG589837 TAY589837:TBC589837 TKU589837:TKY589837 TUQ589837:TUU589837 UEM589837:UEQ589837 UOI589837:UOM589837 UYE589837:UYI589837 VIA589837:VIE589837 VRW589837:VSA589837 WBS589837:WBW589837 WLO589837:WLS589837 WVK589837:WVO589837 C655373:G655373 IY655373:JC655373 SU655373:SY655373 ACQ655373:ACU655373 AMM655373:AMQ655373 AWI655373:AWM655373 BGE655373:BGI655373 BQA655373:BQE655373 BZW655373:CAA655373 CJS655373:CJW655373 CTO655373:CTS655373 DDK655373:DDO655373 DNG655373:DNK655373 DXC655373:DXG655373 EGY655373:EHC655373 EQU655373:EQY655373 FAQ655373:FAU655373 FKM655373:FKQ655373 FUI655373:FUM655373 GEE655373:GEI655373 GOA655373:GOE655373 GXW655373:GYA655373 HHS655373:HHW655373 HRO655373:HRS655373 IBK655373:IBO655373 ILG655373:ILK655373 IVC655373:IVG655373 JEY655373:JFC655373 JOU655373:JOY655373 JYQ655373:JYU655373 KIM655373:KIQ655373 KSI655373:KSM655373 LCE655373:LCI655373 LMA655373:LME655373 LVW655373:LWA655373 MFS655373:MFW655373 MPO655373:MPS655373 MZK655373:MZO655373 NJG655373:NJK655373 NTC655373:NTG655373 OCY655373:ODC655373 OMU655373:OMY655373 OWQ655373:OWU655373 PGM655373:PGQ655373 PQI655373:PQM655373 QAE655373:QAI655373 QKA655373:QKE655373 QTW655373:QUA655373 RDS655373:RDW655373 RNO655373:RNS655373 RXK655373:RXO655373 SHG655373:SHK655373 SRC655373:SRG655373 TAY655373:TBC655373 TKU655373:TKY655373 TUQ655373:TUU655373 UEM655373:UEQ655373 UOI655373:UOM655373 UYE655373:UYI655373 VIA655373:VIE655373 VRW655373:VSA655373 WBS655373:WBW655373 WLO655373:WLS655373 WVK655373:WVO655373 C720909:G720909 IY720909:JC720909 SU720909:SY720909 ACQ720909:ACU720909 AMM720909:AMQ720909 AWI720909:AWM720909 BGE720909:BGI720909 BQA720909:BQE720909 BZW720909:CAA720909 CJS720909:CJW720909 CTO720909:CTS720909 DDK720909:DDO720909 DNG720909:DNK720909 DXC720909:DXG720909 EGY720909:EHC720909 EQU720909:EQY720909 FAQ720909:FAU720909 FKM720909:FKQ720909 FUI720909:FUM720909 GEE720909:GEI720909 GOA720909:GOE720909 GXW720909:GYA720909 HHS720909:HHW720909 HRO720909:HRS720909 IBK720909:IBO720909 ILG720909:ILK720909 IVC720909:IVG720909 JEY720909:JFC720909 JOU720909:JOY720909 JYQ720909:JYU720909 KIM720909:KIQ720909 KSI720909:KSM720909 LCE720909:LCI720909 LMA720909:LME720909 LVW720909:LWA720909 MFS720909:MFW720909 MPO720909:MPS720909 MZK720909:MZO720909 NJG720909:NJK720909 NTC720909:NTG720909 OCY720909:ODC720909 OMU720909:OMY720909 OWQ720909:OWU720909 PGM720909:PGQ720909 PQI720909:PQM720909 QAE720909:QAI720909 QKA720909:QKE720909 QTW720909:QUA720909 RDS720909:RDW720909 RNO720909:RNS720909 RXK720909:RXO720909 SHG720909:SHK720909 SRC720909:SRG720909 TAY720909:TBC720909 TKU720909:TKY720909 TUQ720909:TUU720909 UEM720909:UEQ720909 UOI720909:UOM720909 UYE720909:UYI720909 VIA720909:VIE720909 VRW720909:VSA720909 WBS720909:WBW720909 WLO720909:WLS720909 WVK720909:WVO720909 C786445:G786445 IY786445:JC786445 SU786445:SY786445 ACQ786445:ACU786445 AMM786445:AMQ786445 AWI786445:AWM786445 BGE786445:BGI786445 BQA786445:BQE786445 BZW786445:CAA786445 CJS786445:CJW786445 CTO786445:CTS786445 DDK786445:DDO786445 DNG786445:DNK786445 DXC786445:DXG786445 EGY786445:EHC786445 EQU786445:EQY786445 FAQ786445:FAU786445 FKM786445:FKQ786445 FUI786445:FUM786445 GEE786445:GEI786445 GOA786445:GOE786445 GXW786445:GYA786445 HHS786445:HHW786445 HRO786445:HRS786445 IBK786445:IBO786445 ILG786445:ILK786445 IVC786445:IVG786445 JEY786445:JFC786445 JOU786445:JOY786445 JYQ786445:JYU786445 KIM786445:KIQ786445 KSI786445:KSM786445 LCE786445:LCI786445 LMA786445:LME786445 LVW786445:LWA786445 MFS786445:MFW786445 MPO786445:MPS786445 MZK786445:MZO786445 NJG786445:NJK786445 NTC786445:NTG786445 OCY786445:ODC786445 OMU786445:OMY786445 OWQ786445:OWU786445 PGM786445:PGQ786445 PQI786445:PQM786445 QAE786445:QAI786445 QKA786445:QKE786445 QTW786445:QUA786445 RDS786445:RDW786445 RNO786445:RNS786445 RXK786445:RXO786445 SHG786445:SHK786445 SRC786445:SRG786445 TAY786445:TBC786445 TKU786445:TKY786445 TUQ786445:TUU786445 UEM786445:UEQ786445 UOI786445:UOM786445 UYE786445:UYI786445 VIA786445:VIE786445 VRW786445:VSA786445 WBS786445:WBW786445 WLO786445:WLS786445 WVK786445:WVO786445 C851981:G851981 IY851981:JC851981 SU851981:SY851981 ACQ851981:ACU851981 AMM851981:AMQ851981 AWI851981:AWM851981 BGE851981:BGI851981 BQA851981:BQE851981 BZW851981:CAA851981 CJS851981:CJW851981 CTO851981:CTS851981 DDK851981:DDO851981 DNG851981:DNK851981 DXC851981:DXG851981 EGY851981:EHC851981 EQU851981:EQY851981 FAQ851981:FAU851981 FKM851981:FKQ851981 FUI851981:FUM851981 GEE851981:GEI851981 GOA851981:GOE851981 GXW851981:GYA851981 HHS851981:HHW851981 HRO851981:HRS851981 IBK851981:IBO851981 ILG851981:ILK851981 IVC851981:IVG851981 JEY851981:JFC851981 JOU851981:JOY851981 JYQ851981:JYU851981 KIM851981:KIQ851981 KSI851981:KSM851981 LCE851981:LCI851981 LMA851981:LME851981 LVW851981:LWA851981 MFS851981:MFW851981 MPO851981:MPS851981 MZK851981:MZO851981 NJG851981:NJK851981 NTC851981:NTG851981 OCY851981:ODC851981 OMU851981:OMY851981 OWQ851981:OWU851981 PGM851981:PGQ851981 PQI851981:PQM851981 QAE851981:QAI851981 QKA851981:QKE851981 QTW851981:QUA851981 RDS851981:RDW851981 RNO851981:RNS851981 RXK851981:RXO851981 SHG851981:SHK851981 SRC851981:SRG851981 TAY851981:TBC851981 TKU851981:TKY851981 TUQ851981:TUU851981 UEM851981:UEQ851981 UOI851981:UOM851981 UYE851981:UYI851981 VIA851981:VIE851981 VRW851981:VSA851981 WBS851981:WBW851981 WLO851981:WLS851981 WVK851981:WVO851981 C917517:G917517 IY917517:JC917517 SU917517:SY917517 ACQ917517:ACU917517 AMM917517:AMQ917517 AWI917517:AWM917517 BGE917517:BGI917517 BQA917517:BQE917517 BZW917517:CAA917517 CJS917517:CJW917517 CTO917517:CTS917517 DDK917517:DDO917517 DNG917517:DNK917517 DXC917517:DXG917517 EGY917517:EHC917517 EQU917517:EQY917517 FAQ917517:FAU917517 FKM917517:FKQ917517 FUI917517:FUM917517 GEE917517:GEI917517 GOA917517:GOE917517 GXW917517:GYA917517 HHS917517:HHW917517 HRO917517:HRS917517 IBK917517:IBO917517 ILG917517:ILK917517 IVC917517:IVG917517 JEY917517:JFC917517 JOU917517:JOY917517 JYQ917517:JYU917517 KIM917517:KIQ917517 KSI917517:KSM917517 LCE917517:LCI917517 LMA917517:LME917517 LVW917517:LWA917517 MFS917517:MFW917517 MPO917517:MPS917517 MZK917517:MZO917517 NJG917517:NJK917517 NTC917517:NTG917517 OCY917517:ODC917517 OMU917517:OMY917517 OWQ917517:OWU917517 PGM917517:PGQ917517 PQI917517:PQM917517 QAE917517:QAI917517 QKA917517:QKE917517 QTW917517:QUA917517 RDS917517:RDW917517 RNO917517:RNS917517 RXK917517:RXO917517 SHG917517:SHK917517 SRC917517:SRG917517 TAY917517:TBC917517 TKU917517:TKY917517 TUQ917517:TUU917517 UEM917517:UEQ917517 UOI917517:UOM917517 UYE917517:UYI917517 VIA917517:VIE917517 VRW917517:VSA917517 WBS917517:WBW917517 WLO917517:WLS917517 WVK917517:WVO917517 WVK9:WVO9 IY9:JC9 SU9:SY9 ACQ9:ACU9 AMM9:AMQ9 AWI9:AWM9 BGE9:BGI9 BQA9:BQE9 BZW9:CAA9 CJS9:CJW9 CTO9:CTS9 DDK9:DDO9 DNG9:DNK9 DXC9:DXG9 EGY9:EHC9 EQU9:EQY9 FAQ9:FAU9 FKM9:FKQ9 FUI9:FUM9 GEE9:GEI9 GOA9:GOE9 GXW9:GYA9 HHS9:HHW9 HRO9:HRS9 IBK9:IBO9 ILG9:ILK9 IVC9:IVG9 JEY9:JFC9 JOU9:JOY9 JYQ9:JYU9 KIM9:KIQ9 KSI9:KSM9 LCE9:LCI9 LMA9:LME9 LVW9:LWA9 MFS9:MFW9 MPO9:MPS9 MZK9:MZO9 NJG9:NJK9 NTC9:NTG9 OCY9:ODC9 OMU9:OMY9 OWQ9:OWU9 PGM9:PGQ9 PQI9:PQM9 QAE9:QAI9 QKA9:QKE9 QTW9:QUA9 RDS9:RDW9 RNO9:RNS9 RXK9:RXO9 SHG9:SHK9 SRC9:SRG9 TAY9:TBC9 TKU9:TKY9 TUQ9:TUU9 UEM9:UEQ9 UOI9:UOM9 UYE9:UYI9 VIA9:VIE9 VRW9:VSA9 WBS9:WBW9 WLO9:WLS9" xr:uid="{5AB15FC5-A666-493F-8DAA-6C53799685FC}">
      <formula1>"B5,A4,B4,A3,その他(詳細は右欄へご記入ください)"</formula1>
    </dataValidation>
    <dataValidation type="list" showInputMessage="1" showErrorMessage="1" sqref="H3:I3" xr:uid="{B2FFEB87-8F55-49C8-A392-915FE5A49766}">
      <formula1>"2024年,2025年,2026年,2027年,2028年"</formula1>
    </dataValidation>
    <dataValidation type="whole" allowBlank="1" showInputMessage="1" showErrorMessage="1" sqref="G17:I35" xr:uid="{387307AA-BCCA-4EEE-860E-B5949D851972}">
      <formula1>1</formula1>
      <formula2>D17</formula2>
    </dataValidation>
  </dataValidations>
  <hyperlinks>
    <hyperlink ref="A17:C17" location="'A加茂名、B加茂'!A1" display="A.加茂名エリア" xr:uid="{49495CF3-8D1D-490A-BECC-B2B22236E4B9}"/>
    <hyperlink ref="A18:C18" location="'A加茂名、B加茂'!A1" display="B.加茂エリア" xr:uid="{540E02A3-09B0-46AE-8C0D-55841170A2E4}"/>
    <hyperlink ref="A19:C19" location="'C佐古、D渭北'!A1" display="C.佐古エリア" xr:uid="{70114EF9-B08E-47CF-8B54-DA64E1D266AF}"/>
    <hyperlink ref="A20:C20" location="'C佐古、D渭北'!A1" display="D.渭北エリア" xr:uid="{8969FD0B-F045-4B58-9B92-E9FA1D81E524}"/>
    <hyperlink ref="A21:C21" location="'E渭東、F沖洲'!A1" display="E.渭東エリア" xr:uid="{4682FCC2-2CEC-4F51-B1B1-CCF7B9042485}"/>
    <hyperlink ref="A22:C22" location="'E渭東、F沖洲'!A1" display="F.沖洲エリア" xr:uid="{368D65EF-1C70-4AE9-A636-4616A2542571}"/>
    <hyperlink ref="A23:C23" location="G内町!A1" display="G.内町エリア" xr:uid="{250BB835-043F-40E9-9A0C-19065811E3D6}"/>
    <hyperlink ref="A24:C24" location="H昭和!A1" display="H.昭和エリア" xr:uid="{579E0CCF-3B37-4257-A7EB-B458581E0C16}"/>
    <hyperlink ref="A25:C25" location="I八万!A1" display="I.八万エリア" xr:uid="{7FA89C7D-64DE-4C71-AC08-635A7AA09D11}"/>
    <hyperlink ref="A26:C26" location="J津田!A1" display="J.津田エリア" xr:uid="{3E2DDAD2-13D2-48B4-8C26-BF65A84D376D}"/>
    <hyperlink ref="A28:C28" location="K1川内・K2応神・K3国府!A1" display="K2.応神エリア" xr:uid="{B9938F07-FDBD-48A8-9647-A18C2E0F14B9}"/>
    <hyperlink ref="A29:C29" location="K1川内・K2応神・K3国府!A1" display="K3.国府エリア" xr:uid="{493B98AD-24E5-4932-AFE3-0FD4EC85C71D}"/>
    <hyperlink ref="A30:C30" location="L1石井・L2北島・L3松茂・L4藍住・L5鳴門!A1" display="L1.石井エリア" xr:uid="{87880C62-4ECD-4EAD-B862-47007EE8FD3F}"/>
    <hyperlink ref="A31:C31" location="L1石井・L2北島・L3松茂・L4藍住・L5鳴門!A1" display="L2.北島エリア" xr:uid="{A97194DE-958C-410D-AC96-0328143BC679}"/>
    <hyperlink ref="A32:C32" location="L1石井・L2北島・L3松茂・L4藍住・L5鳴門!A1" display="L3.松茂エリア" xr:uid="{74243A53-E383-4773-8827-C0DC5C71D7E4}"/>
    <hyperlink ref="A33:C33" location="L1石井・L2北島・L3松茂・L4藍住・L5鳴門!A1" display="L4.藍住エリア" xr:uid="{FD565838-6BC6-4708-B516-7F23B1737E5F}"/>
    <hyperlink ref="A34:C34" location="L1石井・L2北島・L3松茂・L4藍住・L5鳴門!A1" display="L5.鳴門エリア" xr:uid="{676F045E-D2C3-4B7E-8822-3E2572D7AED0}"/>
    <hyperlink ref="A35:C35" location="L6小松島・M1阿南!A1" display="L6.小松島エリア" xr:uid="{C8982B29-DC3A-4AC4-B8DE-B9FD98AFC1F5}"/>
    <hyperlink ref="A36:C36" location="L6小松島・M1阿南!A1" display="M1.阿南エリア" xr:uid="{5B084497-8023-4AF3-9FEC-B07B01D9D200}"/>
    <hyperlink ref="A37:C37" location="L6小松島・M1阿南!A1" display="M1.阿南エリア" xr:uid="{BFC66267-679C-4372-9F55-E922E869C9DB}"/>
    <hyperlink ref="A27:C27" location="K1川内・K2応神・K3国府!A1" display="K1.川内エリア" xr:uid="{7175778E-F0E2-4E12-BE8C-6BCA48B9C60D}"/>
  </hyperlinks>
  <printOptions horizontalCentered="1" verticalCentered="1"/>
  <pageMargins left="0.31496062992125984" right="0.11811023622047245" top="0.27559055118110237" bottom="0.15748031496062992" header="0.31496062992125984" footer="0.31496062992125984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9</xdr:col>
                    <xdr:colOff>25400</xdr:colOff>
                    <xdr:row>7</xdr:row>
                    <xdr:rowOff>63500</xdr:rowOff>
                  </from>
                  <to>
                    <xdr:col>9</xdr:col>
                    <xdr:colOff>292100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10</xdr:col>
                    <xdr:colOff>0</xdr:colOff>
                    <xdr:row>7</xdr:row>
                    <xdr:rowOff>63500</xdr:rowOff>
                  </from>
                  <to>
                    <xdr:col>10</xdr:col>
                    <xdr:colOff>266700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9</xdr:col>
                    <xdr:colOff>25400</xdr:colOff>
                    <xdr:row>8</xdr:row>
                    <xdr:rowOff>63500</xdr:rowOff>
                  </from>
                  <to>
                    <xdr:col>9</xdr:col>
                    <xdr:colOff>292100</xdr:colOff>
                    <xdr:row>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Fill="0" autoLine="0" autoPict="0">
                <anchor moveWithCells="1">
                  <from>
                    <xdr:col>10</xdr:col>
                    <xdr:colOff>0</xdr:colOff>
                    <xdr:row>8</xdr:row>
                    <xdr:rowOff>63500</xdr:rowOff>
                  </from>
                  <to>
                    <xdr:col>10</xdr:col>
                    <xdr:colOff>266700</xdr:colOff>
                    <xdr:row>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defaultSize="0" autoFill="0" autoLine="0" autoPict="0">
                <anchor moveWithCells="1">
                  <from>
                    <xdr:col>10</xdr:col>
                    <xdr:colOff>533400</xdr:colOff>
                    <xdr:row>8</xdr:row>
                    <xdr:rowOff>63500</xdr:rowOff>
                  </from>
                  <to>
                    <xdr:col>11</xdr:col>
                    <xdr:colOff>215900</xdr:colOff>
                    <xdr:row>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9" name="Check Box 8">
              <controlPr defaultSize="0" autoFill="0" autoLine="0" autoPict="0">
                <anchor moveWithCells="1">
                  <from>
                    <xdr:col>2</xdr:col>
                    <xdr:colOff>38100</xdr:colOff>
                    <xdr:row>7</xdr:row>
                    <xdr:rowOff>63500</xdr:rowOff>
                  </from>
                  <to>
                    <xdr:col>2</xdr:col>
                    <xdr:colOff>304800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0" name="Check Box 9">
              <controlPr defaultSize="0" autoFill="0" autoLine="0" autoPict="0">
                <anchor moveWithCells="1">
                  <from>
                    <xdr:col>2</xdr:col>
                    <xdr:colOff>508000</xdr:colOff>
                    <xdr:row>7</xdr:row>
                    <xdr:rowOff>63500</xdr:rowOff>
                  </from>
                  <to>
                    <xdr:col>3</xdr:col>
                    <xdr:colOff>190500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1" name="Check Box 10">
              <controlPr defaultSize="0" autoFill="0" autoLine="0" autoPict="0">
                <anchor moveWithCells="1">
                  <from>
                    <xdr:col>3</xdr:col>
                    <xdr:colOff>406400</xdr:colOff>
                    <xdr:row>7</xdr:row>
                    <xdr:rowOff>63500</xdr:rowOff>
                  </from>
                  <to>
                    <xdr:col>4</xdr:col>
                    <xdr:colOff>76200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2" name="Check Box 11">
              <controlPr defaultSize="0" autoFill="0" autoLine="0" autoPict="0">
                <anchor moveWithCells="1">
                  <from>
                    <xdr:col>4</xdr:col>
                    <xdr:colOff>279400</xdr:colOff>
                    <xdr:row>7</xdr:row>
                    <xdr:rowOff>63500</xdr:rowOff>
                  </from>
                  <to>
                    <xdr:col>4</xdr:col>
                    <xdr:colOff>533400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3" name="Check Box 12">
              <controlPr defaultSize="0" autoFill="0" autoLine="0" autoPict="0">
                <anchor moveWithCells="1">
                  <from>
                    <xdr:col>5</xdr:col>
                    <xdr:colOff>165100</xdr:colOff>
                    <xdr:row>7</xdr:row>
                    <xdr:rowOff>63500</xdr:rowOff>
                  </from>
                  <to>
                    <xdr:col>5</xdr:col>
                    <xdr:colOff>431800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4" name="Check Box 13">
              <controlPr defaultSize="0" autoFill="0" autoLine="0" autoPict="0">
                <anchor moveWithCells="1">
                  <from>
                    <xdr:col>6</xdr:col>
                    <xdr:colOff>0</xdr:colOff>
                    <xdr:row>7</xdr:row>
                    <xdr:rowOff>63500</xdr:rowOff>
                  </from>
                  <to>
                    <xdr:col>6</xdr:col>
                    <xdr:colOff>266700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5" name="Check Box 14">
              <controlPr defaultSize="0" autoFill="0" autoLine="0" autoPict="0">
                <anchor moveWithCells="1">
                  <from>
                    <xdr:col>2</xdr:col>
                    <xdr:colOff>38100</xdr:colOff>
                    <xdr:row>8</xdr:row>
                    <xdr:rowOff>63500</xdr:rowOff>
                  </from>
                  <to>
                    <xdr:col>2</xdr:col>
                    <xdr:colOff>304800</xdr:colOff>
                    <xdr:row>8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095A6-662A-45EF-8961-C9B559E8EE65}">
  <sheetPr codeName="Sheet12"/>
  <dimension ref="A1:H25"/>
  <sheetViews>
    <sheetView showZeros="0" zoomScale="90" zoomScaleNormal="90" workbookViewId="0">
      <pane ySplit="4" topLeftCell="A5" activePane="bottomLeft" state="frozen"/>
      <selection sqref="A1:XFD1"/>
      <selection pane="bottomLeft" activeCell="H5" sqref="H5"/>
    </sheetView>
  </sheetViews>
  <sheetFormatPr baseColWidth="10" defaultColWidth="9" defaultRowHeight="14"/>
  <cols>
    <col min="1" max="1" width="6.6640625" style="8" bestFit="1" customWidth="1"/>
    <col min="2" max="2" width="39.1640625" style="2" customWidth="1"/>
    <col min="3" max="5" width="5.5" style="99" customWidth="1"/>
    <col min="6" max="8" width="5.5" style="2" customWidth="1"/>
    <col min="9" max="16384" width="9" style="2"/>
  </cols>
  <sheetData>
    <row r="1" spans="1:8" ht="25" customHeight="1">
      <c r="A1" s="212" t="s">
        <v>307</v>
      </c>
      <c r="B1" s="212"/>
      <c r="C1" s="212"/>
      <c r="D1" s="212"/>
      <c r="E1" s="212"/>
      <c r="F1" s="212"/>
      <c r="G1" s="212"/>
      <c r="H1" s="212"/>
    </row>
    <row r="2" spans="1:8" ht="19">
      <c r="A2" s="219" t="s">
        <v>209</v>
      </c>
      <c r="B2" s="219"/>
    </row>
    <row r="3" spans="1:8" ht="12.75" customHeight="1">
      <c r="A3" s="68" t="s">
        <v>33</v>
      </c>
      <c r="B3" s="216" t="s">
        <v>34</v>
      </c>
      <c r="C3" s="224" t="s">
        <v>306</v>
      </c>
      <c r="D3" s="225"/>
      <c r="E3" s="226"/>
      <c r="F3" s="213" t="s">
        <v>35</v>
      </c>
      <c r="G3" s="214"/>
      <c r="H3" s="215"/>
    </row>
    <row r="4" spans="1:8" ht="12.75" customHeight="1">
      <c r="A4" s="69" t="s">
        <v>36</v>
      </c>
      <c r="B4" s="217"/>
      <c r="C4" s="100" t="s">
        <v>8</v>
      </c>
      <c r="D4" s="101" t="s">
        <v>9</v>
      </c>
      <c r="E4" s="102" t="s">
        <v>10</v>
      </c>
      <c r="F4" s="70" t="s">
        <v>8</v>
      </c>
      <c r="G4" s="71" t="s">
        <v>9</v>
      </c>
      <c r="H4" s="72" t="s">
        <v>10</v>
      </c>
    </row>
    <row r="5" spans="1:8" ht="15">
      <c r="A5" s="14" t="s">
        <v>37</v>
      </c>
      <c r="B5" s="21" t="s">
        <v>210</v>
      </c>
      <c r="C5" s="104">
        <v>222</v>
      </c>
      <c r="D5" s="104">
        <v>148</v>
      </c>
      <c r="E5" s="104">
        <v>375</v>
      </c>
      <c r="F5" s="38"/>
      <c r="G5" s="39"/>
      <c r="H5" s="40"/>
    </row>
    <row r="6" spans="1:8" ht="15">
      <c r="A6" s="14" t="s">
        <v>39</v>
      </c>
      <c r="B6" s="21" t="s">
        <v>211</v>
      </c>
      <c r="C6" s="104">
        <v>325</v>
      </c>
      <c r="D6" s="104">
        <v>90</v>
      </c>
      <c r="E6" s="104">
        <v>419</v>
      </c>
      <c r="F6" s="38"/>
      <c r="G6" s="39"/>
      <c r="H6" s="40"/>
    </row>
    <row r="7" spans="1:8" ht="15">
      <c r="A7" s="14" t="s">
        <v>41</v>
      </c>
      <c r="B7" s="21" t="s">
        <v>285</v>
      </c>
      <c r="C7" s="104">
        <v>344</v>
      </c>
      <c r="D7" s="104">
        <v>101</v>
      </c>
      <c r="E7" s="104">
        <v>452</v>
      </c>
      <c r="F7" s="38"/>
      <c r="G7" s="39"/>
      <c r="H7" s="40"/>
    </row>
    <row r="8" spans="1:8" ht="15">
      <c r="A8" s="14" t="s">
        <v>42</v>
      </c>
      <c r="B8" s="21" t="s">
        <v>212</v>
      </c>
      <c r="C8" s="104">
        <v>212</v>
      </c>
      <c r="D8" s="104">
        <v>38</v>
      </c>
      <c r="E8" s="104">
        <v>286</v>
      </c>
      <c r="F8" s="38"/>
      <c r="G8" s="39"/>
      <c r="H8" s="40"/>
    </row>
    <row r="9" spans="1:8" ht="15">
      <c r="A9" s="14" t="s">
        <v>44</v>
      </c>
      <c r="B9" s="21" t="s">
        <v>213</v>
      </c>
      <c r="C9" s="104">
        <v>216</v>
      </c>
      <c r="D9" s="104">
        <v>156</v>
      </c>
      <c r="E9" s="104">
        <v>378</v>
      </c>
      <c r="F9" s="38"/>
      <c r="G9" s="39"/>
      <c r="H9" s="40"/>
    </row>
    <row r="10" spans="1:8" ht="30">
      <c r="A10" s="14" t="s">
        <v>45</v>
      </c>
      <c r="B10" s="21" t="s">
        <v>286</v>
      </c>
      <c r="C10" s="104">
        <v>371</v>
      </c>
      <c r="D10" s="104">
        <v>139</v>
      </c>
      <c r="E10" s="104">
        <v>520</v>
      </c>
      <c r="F10" s="38"/>
      <c r="G10" s="39"/>
      <c r="H10" s="40"/>
    </row>
    <row r="11" spans="1:8" ht="15">
      <c r="A11" s="14" t="s">
        <v>47</v>
      </c>
      <c r="B11" s="21" t="s">
        <v>214</v>
      </c>
      <c r="C11" s="104">
        <v>186</v>
      </c>
      <c r="D11" s="104">
        <v>62</v>
      </c>
      <c r="E11" s="104">
        <v>259</v>
      </c>
      <c r="F11" s="38"/>
      <c r="G11" s="39"/>
      <c r="H11" s="40"/>
    </row>
    <row r="12" spans="1:8" ht="30">
      <c r="A12" s="14" t="s">
        <v>49</v>
      </c>
      <c r="B12" s="21" t="s">
        <v>215</v>
      </c>
      <c r="C12" s="104">
        <v>110</v>
      </c>
      <c r="D12" s="104">
        <v>55</v>
      </c>
      <c r="E12" s="104">
        <v>173</v>
      </c>
      <c r="F12" s="38"/>
      <c r="G12" s="39"/>
      <c r="H12" s="40"/>
    </row>
    <row r="13" spans="1:8" ht="15">
      <c r="A13" s="14" t="s">
        <v>51</v>
      </c>
      <c r="B13" s="21" t="s">
        <v>216</v>
      </c>
      <c r="C13" s="104">
        <v>152</v>
      </c>
      <c r="D13" s="104">
        <v>59</v>
      </c>
      <c r="E13" s="104">
        <v>216</v>
      </c>
      <c r="F13" s="38"/>
      <c r="G13" s="39"/>
      <c r="H13" s="40"/>
    </row>
    <row r="14" spans="1:8" ht="15">
      <c r="A14" s="14" t="s">
        <v>53</v>
      </c>
      <c r="B14" s="21" t="s">
        <v>217</v>
      </c>
      <c r="C14" s="104">
        <v>208</v>
      </c>
      <c r="D14" s="104">
        <v>119</v>
      </c>
      <c r="E14" s="104">
        <v>330</v>
      </c>
      <c r="F14" s="38"/>
      <c r="G14" s="39"/>
      <c r="H14" s="40"/>
    </row>
    <row r="15" spans="1:8" ht="15">
      <c r="A15" s="14" t="s">
        <v>55</v>
      </c>
      <c r="B15" s="21" t="s">
        <v>218</v>
      </c>
      <c r="C15" s="104">
        <v>385</v>
      </c>
      <c r="D15" s="104">
        <v>241</v>
      </c>
      <c r="E15" s="104">
        <v>626</v>
      </c>
      <c r="F15" s="38"/>
      <c r="G15" s="39"/>
      <c r="H15" s="40"/>
    </row>
    <row r="16" spans="1:8" ht="15">
      <c r="A16" s="14" t="s">
        <v>57</v>
      </c>
      <c r="B16" s="21" t="s">
        <v>219</v>
      </c>
      <c r="C16" s="104">
        <v>329</v>
      </c>
      <c r="D16" s="104">
        <v>105</v>
      </c>
      <c r="E16" s="104">
        <v>441</v>
      </c>
      <c r="F16" s="38"/>
      <c r="G16" s="39"/>
      <c r="H16" s="40"/>
    </row>
    <row r="17" spans="1:8" ht="15">
      <c r="A17" s="14" t="s">
        <v>59</v>
      </c>
      <c r="B17" s="21" t="s">
        <v>220</v>
      </c>
      <c r="C17" s="104">
        <v>124</v>
      </c>
      <c r="D17" s="104">
        <v>116</v>
      </c>
      <c r="E17" s="104">
        <v>253</v>
      </c>
      <c r="F17" s="38"/>
      <c r="G17" s="39"/>
      <c r="H17" s="40"/>
    </row>
    <row r="18" spans="1:8" ht="15">
      <c r="A18" s="14" t="s">
        <v>61</v>
      </c>
      <c r="B18" s="21" t="s">
        <v>221</v>
      </c>
      <c r="C18" s="104">
        <v>184</v>
      </c>
      <c r="D18" s="104">
        <v>307</v>
      </c>
      <c r="E18" s="104">
        <v>494</v>
      </c>
      <c r="F18" s="38"/>
      <c r="G18" s="39"/>
      <c r="H18" s="40"/>
    </row>
    <row r="19" spans="1:8" ht="15">
      <c r="A19" s="14" t="s">
        <v>63</v>
      </c>
      <c r="B19" s="21" t="s">
        <v>222</v>
      </c>
      <c r="C19" s="104">
        <v>261</v>
      </c>
      <c r="D19" s="104">
        <v>228</v>
      </c>
      <c r="E19" s="104">
        <v>534</v>
      </c>
      <c r="F19" s="38"/>
      <c r="G19" s="39"/>
      <c r="H19" s="40"/>
    </row>
    <row r="20" spans="1:8" ht="15">
      <c r="A20" s="14" t="s">
        <v>65</v>
      </c>
      <c r="B20" s="21" t="s">
        <v>223</v>
      </c>
      <c r="C20" s="104">
        <v>350</v>
      </c>
      <c r="D20" s="104">
        <v>109</v>
      </c>
      <c r="E20" s="104">
        <v>484</v>
      </c>
      <c r="F20" s="38"/>
      <c r="G20" s="39"/>
      <c r="H20" s="40"/>
    </row>
    <row r="21" spans="1:8" ht="30">
      <c r="A21" s="14" t="s">
        <v>67</v>
      </c>
      <c r="B21" s="21" t="s">
        <v>224</v>
      </c>
      <c r="C21" s="104">
        <v>127</v>
      </c>
      <c r="D21" s="104">
        <v>50</v>
      </c>
      <c r="E21" s="104">
        <v>205</v>
      </c>
      <c r="F21" s="38"/>
      <c r="G21" s="39"/>
      <c r="H21" s="40"/>
    </row>
    <row r="22" spans="1:8" ht="30">
      <c r="A22" s="14" t="s">
        <v>69</v>
      </c>
      <c r="B22" s="21" t="s">
        <v>225</v>
      </c>
      <c r="C22" s="104">
        <v>335</v>
      </c>
      <c r="D22" s="104">
        <v>188</v>
      </c>
      <c r="E22" s="104">
        <v>543</v>
      </c>
      <c r="F22" s="38"/>
      <c r="G22" s="39"/>
      <c r="H22" s="40"/>
    </row>
    <row r="23" spans="1:8" ht="15">
      <c r="A23" s="14" t="s">
        <v>71</v>
      </c>
      <c r="B23" s="21" t="s">
        <v>226</v>
      </c>
      <c r="C23" s="104">
        <v>586</v>
      </c>
      <c r="D23" s="104">
        <v>245</v>
      </c>
      <c r="E23" s="104">
        <v>841</v>
      </c>
      <c r="F23" s="38"/>
      <c r="G23" s="39"/>
      <c r="H23" s="40"/>
    </row>
    <row r="24" spans="1:8" ht="30">
      <c r="A24" s="14" t="s">
        <v>72</v>
      </c>
      <c r="B24" s="21" t="s">
        <v>293</v>
      </c>
      <c r="C24" s="104">
        <v>546</v>
      </c>
      <c r="D24" s="104">
        <v>155</v>
      </c>
      <c r="E24" s="104">
        <v>730</v>
      </c>
      <c r="F24" s="38"/>
      <c r="G24" s="39"/>
      <c r="H24" s="40"/>
    </row>
    <row r="25" spans="1:8" ht="17.25" customHeight="1">
      <c r="A25" s="16"/>
      <c r="B25" s="22" t="s">
        <v>76</v>
      </c>
      <c r="C25" s="41">
        <f t="shared" ref="C25:E25" si="0">SUM(C5:C24)</f>
        <v>5573</v>
      </c>
      <c r="D25" s="42">
        <f t="shared" si="0"/>
        <v>2711</v>
      </c>
      <c r="E25" s="43">
        <f t="shared" si="0"/>
        <v>8559</v>
      </c>
      <c r="F25" s="18">
        <f t="shared" ref="F25:H25" si="1">SUM(F5:F24)</f>
        <v>0</v>
      </c>
      <c r="G25" s="19">
        <f t="shared" si="1"/>
        <v>0</v>
      </c>
      <c r="H25" s="20">
        <f t="shared" si="1"/>
        <v>0</v>
      </c>
    </row>
  </sheetData>
  <sheetProtection sheet="1" selectLockedCells="1"/>
  <mergeCells count="5">
    <mergeCell ref="F3:H3"/>
    <mergeCell ref="A1:H1"/>
    <mergeCell ref="A2:B2"/>
    <mergeCell ref="C3:E3"/>
    <mergeCell ref="B3:B4"/>
  </mergeCells>
  <phoneticPr fontId="1"/>
  <dataValidations count="1">
    <dataValidation type="whole" allowBlank="1" showInputMessage="1" showErrorMessage="1" sqref="F5:H24" xr:uid="{D03CF610-F22B-421E-9E41-B6FD816438D3}">
      <formula1>1</formula1>
      <formula2>C5</formula2>
    </dataValidation>
  </dataValidations>
  <printOptions horizontalCentered="1"/>
  <pageMargins left="0.55118110236220474" right="0.35433070866141736" top="0.78740157480314965" bottom="0.59055118110236227" header="0.51181102362204722" footer="0.5118110236220472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9F974-E814-4A3B-B674-1D7757944975}">
  <sheetPr codeName="Sheet13"/>
  <dimension ref="A1:H18"/>
  <sheetViews>
    <sheetView showZeros="0" zoomScale="90" zoomScaleNormal="90" workbookViewId="0">
      <pane ySplit="4" topLeftCell="A5" activePane="bottomLeft" state="frozen"/>
      <selection sqref="A1:XFD1"/>
      <selection pane="bottomLeft" activeCell="H5" sqref="H5"/>
    </sheetView>
  </sheetViews>
  <sheetFormatPr baseColWidth="10" defaultColWidth="9" defaultRowHeight="14"/>
  <cols>
    <col min="1" max="1" width="6.6640625" style="8" bestFit="1" customWidth="1"/>
    <col min="2" max="2" width="39.1640625" style="2" customWidth="1"/>
    <col min="3" max="5" width="5.5" style="95" customWidth="1"/>
    <col min="6" max="8" width="5.5" style="2" customWidth="1"/>
    <col min="9" max="16384" width="9" style="2"/>
  </cols>
  <sheetData>
    <row r="1" spans="1:8" ht="25" customHeight="1">
      <c r="A1" s="212" t="s">
        <v>307</v>
      </c>
      <c r="B1" s="212"/>
      <c r="C1" s="212"/>
      <c r="D1" s="212"/>
      <c r="E1" s="212"/>
      <c r="F1" s="212"/>
      <c r="G1" s="212"/>
      <c r="H1" s="212"/>
    </row>
    <row r="2" spans="1:8" ht="19">
      <c r="A2" s="219" t="s">
        <v>227</v>
      </c>
      <c r="B2" s="219"/>
    </row>
    <row r="3" spans="1:8" ht="12.75" customHeight="1">
      <c r="A3" s="68" t="s">
        <v>33</v>
      </c>
      <c r="B3" s="216" t="s">
        <v>34</v>
      </c>
      <c r="C3" s="220" t="s">
        <v>306</v>
      </c>
      <c r="D3" s="221"/>
      <c r="E3" s="222"/>
      <c r="F3" s="213" t="s">
        <v>35</v>
      </c>
      <c r="G3" s="214"/>
      <c r="H3" s="215"/>
    </row>
    <row r="4" spans="1:8" ht="12.75" customHeight="1">
      <c r="A4" s="69" t="s">
        <v>36</v>
      </c>
      <c r="B4" s="217"/>
      <c r="C4" s="96" t="s">
        <v>8</v>
      </c>
      <c r="D4" s="97" t="s">
        <v>9</v>
      </c>
      <c r="E4" s="98" t="s">
        <v>10</v>
      </c>
      <c r="F4" s="70" t="s">
        <v>8</v>
      </c>
      <c r="G4" s="71" t="s">
        <v>9</v>
      </c>
      <c r="H4" s="72" t="s">
        <v>10</v>
      </c>
    </row>
    <row r="5" spans="1:8" ht="73" customHeight="1">
      <c r="A5" s="14" t="s">
        <v>37</v>
      </c>
      <c r="B5" s="21" t="s">
        <v>627</v>
      </c>
      <c r="C5" s="104">
        <v>146</v>
      </c>
      <c r="D5" s="104">
        <v>561</v>
      </c>
      <c r="E5" s="104">
        <v>707</v>
      </c>
      <c r="F5" s="38"/>
      <c r="G5" s="39"/>
      <c r="H5" s="40"/>
    </row>
    <row r="6" spans="1:8" ht="45">
      <c r="A6" s="14" t="s">
        <v>39</v>
      </c>
      <c r="B6" s="21" t="s">
        <v>623</v>
      </c>
      <c r="C6" s="104">
        <v>251</v>
      </c>
      <c r="D6" s="104">
        <v>559</v>
      </c>
      <c r="E6" s="104">
        <v>810</v>
      </c>
      <c r="F6" s="38"/>
      <c r="G6" s="39"/>
      <c r="H6" s="40"/>
    </row>
    <row r="7" spans="1:8" ht="17.25" customHeight="1">
      <c r="A7" s="16"/>
      <c r="B7" s="22" t="s">
        <v>76</v>
      </c>
      <c r="C7" s="105">
        <f t="shared" ref="C7:E7" si="0">SUM(C5:C6)</f>
        <v>397</v>
      </c>
      <c r="D7" s="105">
        <v>1120</v>
      </c>
      <c r="E7" s="105">
        <f t="shared" si="0"/>
        <v>1517</v>
      </c>
      <c r="F7" s="24">
        <f>SUM(F5:F6)</f>
        <v>0</v>
      </c>
      <c r="G7" s="19">
        <f t="shared" ref="G7:H7" si="1">SUM(G5:G6)</f>
        <v>0</v>
      </c>
      <c r="H7" s="20">
        <f t="shared" si="1"/>
        <v>0</v>
      </c>
    </row>
    <row r="8" spans="1:8" ht="19">
      <c r="A8" s="219" t="s">
        <v>228</v>
      </c>
      <c r="B8" s="219"/>
      <c r="C8" s="99"/>
      <c r="D8" s="99"/>
      <c r="E8" s="99"/>
    </row>
    <row r="9" spans="1:8" ht="12.75" customHeight="1">
      <c r="A9" s="68" t="s">
        <v>33</v>
      </c>
      <c r="B9" s="216" t="s">
        <v>34</v>
      </c>
      <c r="C9" s="224" t="s">
        <v>306</v>
      </c>
      <c r="D9" s="225"/>
      <c r="E9" s="226"/>
      <c r="F9" s="213" t="s">
        <v>35</v>
      </c>
      <c r="G9" s="214"/>
      <c r="H9" s="215"/>
    </row>
    <row r="10" spans="1:8" ht="12.75" customHeight="1">
      <c r="A10" s="69" t="s">
        <v>36</v>
      </c>
      <c r="B10" s="217"/>
      <c r="C10" s="100" t="s">
        <v>8</v>
      </c>
      <c r="D10" s="101" t="s">
        <v>9</v>
      </c>
      <c r="E10" s="102" t="s">
        <v>10</v>
      </c>
      <c r="F10" s="70" t="s">
        <v>8</v>
      </c>
      <c r="G10" s="71" t="s">
        <v>9</v>
      </c>
      <c r="H10" s="72" t="s">
        <v>10</v>
      </c>
    </row>
    <row r="11" spans="1:8" ht="45">
      <c r="A11" s="14" t="s">
        <v>37</v>
      </c>
      <c r="B11" s="21" t="s">
        <v>624</v>
      </c>
      <c r="C11" s="104">
        <v>253</v>
      </c>
      <c r="D11" s="104">
        <v>805</v>
      </c>
      <c r="E11" s="104">
        <v>1061</v>
      </c>
      <c r="F11" s="38"/>
      <c r="G11" s="39"/>
      <c r="H11" s="40"/>
    </row>
    <row r="12" spans="1:8" ht="15">
      <c r="A12" s="14" t="s">
        <v>39</v>
      </c>
      <c r="B12" s="21" t="s">
        <v>625</v>
      </c>
      <c r="C12" s="104">
        <v>0</v>
      </c>
      <c r="D12" s="104">
        <v>789</v>
      </c>
      <c r="E12" s="104">
        <v>789</v>
      </c>
      <c r="F12" s="38"/>
      <c r="G12" s="39"/>
      <c r="H12" s="40"/>
    </row>
    <row r="13" spans="1:8" ht="17.25" customHeight="1">
      <c r="A13" s="16"/>
      <c r="B13" s="22" t="s">
        <v>76</v>
      </c>
      <c r="C13" s="105">
        <f t="shared" ref="C13:E13" si="2">SUM(C11:C12)</f>
        <v>253</v>
      </c>
      <c r="D13" s="105">
        <f t="shared" si="2"/>
        <v>1594</v>
      </c>
      <c r="E13" s="105">
        <f t="shared" si="2"/>
        <v>1850</v>
      </c>
      <c r="F13" s="24">
        <f t="shared" ref="F13:H13" si="3">SUM(F11:F12)</f>
        <v>0</v>
      </c>
      <c r="G13" s="19">
        <f t="shared" si="3"/>
        <v>0</v>
      </c>
      <c r="H13" s="20">
        <f t="shared" si="3"/>
        <v>0</v>
      </c>
    </row>
    <row r="14" spans="1:8" ht="19">
      <c r="A14" s="219" t="s">
        <v>229</v>
      </c>
      <c r="B14" s="219"/>
      <c r="C14" s="99"/>
      <c r="D14" s="99"/>
      <c r="E14" s="99"/>
    </row>
    <row r="15" spans="1:8" ht="12.75" customHeight="1">
      <c r="A15" s="68" t="s">
        <v>33</v>
      </c>
      <c r="B15" s="216" t="s">
        <v>34</v>
      </c>
      <c r="C15" s="224" t="s">
        <v>306</v>
      </c>
      <c r="D15" s="225"/>
      <c r="E15" s="226"/>
      <c r="F15" s="213" t="s">
        <v>35</v>
      </c>
      <c r="G15" s="214"/>
      <c r="H15" s="215"/>
    </row>
    <row r="16" spans="1:8" ht="12.75" customHeight="1">
      <c r="A16" s="69" t="s">
        <v>36</v>
      </c>
      <c r="B16" s="217"/>
      <c r="C16" s="100" t="s">
        <v>8</v>
      </c>
      <c r="D16" s="101" t="s">
        <v>9</v>
      </c>
      <c r="E16" s="102" t="s">
        <v>10</v>
      </c>
      <c r="F16" s="70" t="s">
        <v>8</v>
      </c>
      <c r="G16" s="71" t="s">
        <v>9</v>
      </c>
      <c r="H16" s="72" t="s">
        <v>10</v>
      </c>
    </row>
    <row r="17" spans="1:8" ht="57" customHeight="1">
      <c r="A17" s="14" t="s">
        <v>37</v>
      </c>
      <c r="B17" s="21" t="s">
        <v>626</v>
      </c>
      <c r="C17" s="104">
        <v>217</v>
      </c>
      <c r="D17" s="104">
        <v>1388</v>
      </c>
      <c r="E17" s="104">
        <v>1605</v>
      </c>
      <c r="F17" s="38"/>
      <c r="G17" s="39"/>
      <c r="H17" s="40"/>
    </row>
    <row r="18" spans="1:8" ht="17.25" customHeight="1">
      <c r="A18" s="16"/>
      <c r="B18" s="22" t="s">
        <v>76</v>
      </c>
      <c r="C18" s="105">
        <f t="shared" ref="C18:E18" si="4">SUM(C17:C17)</f>
        <v>217</v>
      </c>
      <c r="D18" s="105">
        <f t="shared" si="4"/>
        <v>1388</v>
      </c>
      <c r="E18" s="105">
        <f t="shared" si="4"/>
        <v>1605</v>
      </c>
      <c r="F18" s="24">
        <f t="shared" ref="F18:H18" si="5">F17</f>
        <v>0</v>
      </c>
      <c r="G18" s="19">
        <f t="shared" si="5"/>
        <v>0</v>
      </c>
      <c r="H18" s="20">
        <f t="shared" si="5"/>
        <v>0</v>
      </c>
    </row>
  </sheetData>
  <sheetProtection sheet="1" selectLockedCells="1"/>
  <mergeCells count="13">
    <mergeCell ref="F3:H3"/>
    <mergeCell ref="F9:H9"/>
    <mergeCell ref="F15:H15"/>
    <mergeCell ref="A1:H1"/>
    <mergeCell ref="A14:B14"/>
    <mergeCell ref="B9:B10"/>
    <mergeCell ref="C9:E9"/>
    <mergeCell ref="B15:B16"/>
    <mergeCell ref="C15:E15"/>
    <mergeCell ref="A8:B8"/>
    <mergeCell ref="A2:B2"/>
    <mergeCell ref="C3:E3"/>
    <mergeCell ref="B3:B4"/>
  </mergeCells>
  <phoneticPr fontId="1"/>
  <dataValidations count="1">
    <dataValidation type="whole" allowBlank="1" showInputMessage="1" showErrorMessage="1" sqref="F5:H6 F11:H12 F17:H17" xr:uid="{0CF5B4C7-5343-4D76-9BEA-32E6E21DC21B}">
      <formula1>1</formula1>
      <formula2>C5</formula2>
    </dataValidation>
  </dataValidations>
  <printOptions horizontalCentered="1"/>
  <pageMargins left="0.55118110236220474" right="0.55118110236220474" top="0.78740157480314965" bottom="0.78740157480314965" header="0.51181102362204722" footer="0.5118110236220472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849A1-5D90-413B-83EA-863721C19491}">
  <sheetPr codeName="Sheet4"/>
  <dimension ref="A1:H38"/>
  <sheetViews>
    <sheetView showZeros="0" zoomScale="90" zoomScaleNormal="90" workbookViewId="0">
      <pane ySplit="4" topLeftCell="A21" activePane="bottomLeft" state="frozen"/>
      <selection sqref="A1:XFD1"/>
      <selection pane="bottomLeft" activeCell="H5" sqref="H5"/>
    </sheetView>
  </sheetViews>
  <sheetFormatPr baseColWidth="10" defaultColWidth="8.83203125" defaultRowHeight="18"/>
  <cols>
    <col min="2" max="2" width="39.1640625" customWidth="1"/>
    <col min="3" max="3" width="5.33203125" style="107" bestFit="1" customWidth="1"/>
    <col min="4" max="5" width="5.5" style="107" bestFit="1" customWidth="1"/>
    <col min="6" max="8" width="5.1640625" bestFit="1" customWidth="1"/>
  </cols>
  <sheetData>
    <row r="1" spans="1:8" s="2" customFormat="1" ht="25" customHeight="1">
      <c r="A1" s="212" t="s">
        <v>307</v>
      </c>
      <c r="B1" s="212"/>
      <c r="C1" s="212"/>
      <c r="D1" s="212"/>
      <c r="E1" s="212"/>
      <c r="F1" s="212"/>
      <c r="G1" s="212"/>
      <c r="H1" s="212"/>
    </row>
    <row r="2" spans="1:8" ht="19">
      <c r="A2" s="219" t="s">
        <v>230</v>
      </c>
      <c r="B2" s="219"/>
      <c r="C2" s="95"/>
      <c r="D2" s="95"/>
      <c r="E2" s="95"/>
      <c r="F2" s="2"/>
      <c r="G2" s="2"/>
      <c r="H2" s="2"/>
    </row>
    <row r="3" spans="1:8" s="2" customFormat="1" ht="12.75" customHeight="1">
      <c r="A3" s="68" t="s">
        <v>33</v>
      </c>
      <c r="B3" s="216" t="s">
        <v>34</v>
      </c>
      <c r="C3" s="220" t="s">
        <v>306</v>
      </c>
      <c r="D3" s="221"/>
      <c r="E3" s="222"/>
      <c r="F3" s="213" t="s">
        <v>35</v>
      </c>
      <c r="G3" s="214"/>
      <c r="H3" s="215"/>
    </row>
    <row r="4" spans="1:8" s="2" customFormat="1" ht="12.75" customHeight="1">
      <c r="A4" s="69" t="s">
        <v>36</v>
      </c>
      <c r="B4" s="217"/>
      <c r="C4" s="96" t="s">
        <v>8</v>
      </c>
      <c r="D4" s="97" t="s">
        <v>9</v>
      </c>
      <c r="E4" s="98" t="s">
        <v>10</v>
      </c>
      <c r="F4" s="70" t="s">
        <v>8</v>
      </c>
      <c r="G4" s="71" t="s">
        <v>9</v>
      </c>
      <c r="H4" s="72" t="s">
        <v>10</v>
      </c>
    </row>
    <row r="5" spans="1:8" ht="27.75" customHeight="1">
      <c r="A5" s="14" t="s">
        <v>37</v>
      </c>
      <c r="B5" s="21" t="s">
        <v>652</v>
      </c>
      <c r="C5" s="103">
        <v>423</v>
      </c>
      <c r="D5" s="103">
        <v>1467</v>
      </c>
      <c r="E5" s="103">
        <v>1890</v>
      </c>
      <c r="F5" s="38"/>
      <c r="G5" s="39"/>
      <c r="H5" s="40"/>
    </row>
    <row r="6" spans="1:8" ht="17.25" customHeight="1">
      <c r="A6" s="16"/>
      <c r="B6" s="22" t="s">
        <v>76</v>
      </c>
      <c r="C6" s="22">
        <f t="shared" ref="C6:E6" si="0">SUM(C5:C5)</f>
        <v>423</v>
      </c>
      <c r="D6" s="22">
        <f t="shared" si="0"/>
        <v>1467</v>
      </c>
      <c r="E6" s="22">
        <f t="shared" si="0"/>
        <v>1890</v>
      </c>
      <c r="F6" s="24">
        <f t="shared" ref="F6:H6" si="1">F5</f>
        <v>0</v>
      </c>
      <c r="G6" s="19">
        <f t="shared" si="1"/>
        <v>0</v>
      </c>
      <c r="H6" s="20">
        <f t="shared" si="1"/>
        <v>0</v>
      </c>
    </row>
    <row r="7" spans="1:8" ht="19">
      <c r="A7" s="219" t="s">
        <v>231</v>
      </c>
      <c r="B7" s="219"/>
      <c r="C7" s="227"/>
      <c r="D7" s="227"/>
      <c r="E7" s="106"/>
      <c r="G7" s="219"/>
      <c r="H7" s="219"/>
    </row>
    <row r="8" spans="1:8" s="2" customFormat="1" ht="12.75" customHeight="1">
      <c r="A8" s="68" t="s">
        <v>33</v>
      </c>
      <c r="B8" s="216" t="s">
        <v>34</v>
      </c>
      <c r="C8" s="220" t="s">
        <v>306</v>
      </c>
      <c r="D8" s="221"/>
      <c r="E8" s="222"/>
      <c r="F8" s="213" t="s">
        <v>35</v>
      </c>
      <c r="G8" s="214"/>
      <c r="H8" s="215"/>
    </row>
    <row r="9" spans="1:8" s="2" customFormat="1" ht="12.75" customHeight="1">
      <c r="A9" s="69" t="s">
        <v>36</v>
      </c>
      <c r="B9" s="217"/>
      <c r="C9" s="96" t="s">
        <v>8</v>
      </c>
      <c r="D9" s="97" t="s">
        <v>9</v>
      </c>
      <c r="E9" s="98" t="s">
        <v>10</v>
      </c>
      <c r="F9" s="70" t="s">
        <v>8</v>
      </c>
      <c r="G9" s="71" t="s">
        <v>9</v>
      </c>
      <c r="H9" s="72" t="s">
        <v>10</v>
      </c>
    </row>
    <row r="10" spans="1:8" ht="30">
      <c r="A10" s="14" t="s">
        <v>37</v>
      </c>
      <c r="B10" s="21" t="s">
        <v>628</v>
      </c>
      <c r="C10" s="103">
        <v>348</v>
      </c>
      <c r="D10" s="103">
        <v>470</v>
      </c>
      <c r="E10" s="103">
        <v>818</v>
      </c>
      <c r="F10" s="38"/>
      <c r="G10" s="39"/>
      <c r="H10" s="40"/>
    </row>
    <row r="11" spans="1:8" ht="45">
      <c r="A11" s="14" t="s">
        <v>39</v>
      </c>
      <c r="B11" s="21" t="s">
        <v>629</v>
      </c>
      <c r="C11" s="103">
        <v>272</v>
      </c>
      <c r="D11" s="103">
        <v>596</v>
      </c>
      <c r="E11" s="103">
        <v>868</v>
      </c>
      <c r="F11" s="38"/>
      <c r="G11" s="39"/>
      <c r="H11" s="40"/>
    </row>
    <row r="12" spans="1:8" ht="29" customHeight="1">
      <c r="A12" s="14" t="s">
        <v>41</v>
      </c>
      <c r="B12" s="21" t="s">
        <v>630</v>
      </c>
      <c r="C12" s="103">
        <v>125</v>
      </c>
      <c r="D12" s="103">
        <v>723</v>
      </c>
      <c r="E12" s="103">
        <v>848</v>
      </c>
      <c r="F12" s="38"/>
      <c r="G12" s="39"/>
      <c r="H12" s="40"/>
    </row>
    <row r="13" spans="1:8" ht="30">
      <c r="A13" s="14" t="s">
        <v>42</v>
      </c>
      <c r="B13" s="21" t="s">
        <v>631</v>
      </c>
      <c r="C13" s="103">
        <v>211</v>
      </c>
      <c r="D13" s="103">
        <v>829</v>
      </c>
      <c r="E13" s="103">
        <v>1040</v>
      </c>
      <c r="F13" s="38"/>
      <c r="G13" s="39"/>
      <c r="H13" s="40"/>
    </row>
    <row r="14" spans="1:8" ht="17.25" customHeight="1">
      <c r="A14" s="16"/>
      <c r="B14" s="22" t="s">
        <v>76</v>
      </c>
      <c r="C14" s="105">
        <f t="shared" ref="C14:E14" si="2">SUM(C10:C13)</f>
        <v>956</v>
      </c>
      <c r="D14" s="105">
        <f t="shared" si="2"/>
        <v>2618</v>
      </c>
      <c r="E14" s="105">
        <f t="shared" si="2"/>
        <v>3574</v>
      </c>
      <c r="F14" s="24">
        <f>SUM(F10:F13)</f>
        <v>0</v>
      </c>
      <c r="G14" s="19">
        <f t="shared" ref="G14:H14" si="3">SUM(G10:G13)</f>
        <v>0</v>
      </c>
      <c r="H14" s="20">
        <f t="shared" si="3"/>
        <v>0</v>
      </c>
    </row>
    <row r="15" spans="1:8" ht="19">
      <c r="A15" s="219" t="s">
        <v>232</v>
      </c>
      <c r="B15" s="219"/>
      <c r="C15" s="228"/>
      <c r="D15" s="228"/>
      <c r="E15" s="108"/>
      <c r="G15" s="219"/>
      <c r="H15" s="219"/>
    </row>
    <row r="16" spans="1:8" s="2" customFormat="1" ht="12.75" customHeight="1">
      <c r="A16" s="68" t="s">
        <v>33</v>
      </c>
      <c r="B16" s="216" t="s">
        <v>34</v>
      </c>
      <c r="C16" s="220" t="s">
        <v>306</v>
      </c>
      <c r="D16" s="221"/>
      <c r="E16" s="222"/>
      <c r="F16" s="213" t="s">
        <v>35</v>
      </c>
      <c r="G16" s="214"/>
      <c r="H16" s="215"/>
    </row>
    <row r="17" spans="1:8" s="2" customFormat="1" ht="12.75" customHeight="1">
      <c r="A17" s="69" t="s">
        <v>36</v>
      </c>
      <c r="B17" s="217"/>
      <c r="C17" s="96" t="s">
        <v>8</v>
      </c>
      <c r="D17" s="97" t="s">
        <v>9</v>
      </c>
      <c r="E17" s="98" t="s">
        <v>10</v>
      </c>
      <c r="F17" s="70" t="s">
        <v>8</v>
      </c>
      <c r="G17" s="71" t="s">
        <v>9</v>
      </c>
      <c r="H17" s="72" t="s">
        <v>10</v>
      </c>
    </row>
    <row r="18" spans="1:8" ht="28" customHeight="1">
      <c r="A18" s="14" t="s">
        <v>37</v>
      </c>
      <c r="B18" s="21" t="s">
        <v>632</v>
      </c>
      <c r="C18" s="104">
        <v>235</v>
      </c>
      <c r="D18" s="104">
        <v>1047</v>
      </c>
      <c r="E18" s="104">
        <v>1282</v>
      </c>
      <c r="F18" s="38"/>
      <c r="G18" s="39"/>
      <c r="H18" s="40"/>
    </row>
    <row r="19" spans="1:8" ht="29" customHeight="1">
      <c r="A19" s="14" t="s">
        <v>39</v>
      </c>
      <c r="B19" s="21" t="s">
        <v>633</v>
      </c>
      <c r="C19" s="104">
        <v>263</v>
      </c>
      <c r="D19" s="104">
        <v>342</v>
      </c>
      <c r="E19" s="104">
        <v>605</v>
      </c>
      <c r="F19" s="38"/>
      <c r="G19" s="39"/>
      <c r="H19" s="40"/>
    </row>
    <row r="20" spans="1:8" ht="18" customHeight="1">
      <c r="A20" s="14" t="s">
        <v>41</v>
      </c>
      <c r="B20" s="15" t="s">
        <v>634</v>
      </c>
      <c r="C20" s="104">
        <v>0</v>
      </c>
      <c r="D20" s="104">
        <v>532</v>
      </c>
      <c r="E20" s="104">
        <v>532</v>
      </c>
      <c r="F20" s="76"/>
      <c r="G20" s="39"/>
      <c r="H20" s="40"/>
    </row>
    <row r="21" spans="1:8" ht="17.25" customHeight="1">
      <c r="A21" s="16"/>
      <c r="B21" s="22" t="s">
        <v>76</v>
      </c>
      <c r="C21" s="105">
        <f t="shared" ref="C21:E21" si="4">SUM(C18:C20)</f>
        <v>498</v>
      </c>
      <c r="D21" s="105">
        <f t="shared" si="4"/>
        <v>1921</v>
      </c>
      <c r="E21" s="105">
        <f t="shared" si="4"/>
        <v>2419</v>
      </c>
      <c r="F21" s="24">
        <f t="shared" ref="F21:H21" si="5">SUM(F18:F20)</f>
        <v>0</v>
      </c>
      <c r="G21" s="19">
        <f t="shared" si="5"/>
        <v>0</v>
      </c>
      <c r="H21" s="20">
        <f t="shared" si="5"/>
        <v>0</v>
      </c>
    </row>
    <row r="22" spans="1:8" ht="19">
      <c r="A22" s="219" t="s">
        <v>233</v>
      </c>
      <c r="B22" s="219"/>
      <c r="C22" s="228"/>
      <c r="D22" s="228"/>
      <c r="E22" s="108"/>
      <c r="G22" s="219"/>
      <c r="H22" s="219"/>
    </row>
    <row r="23" spans="1:8" s="2" customFormat="1" ht="12.75" customHeight="1">
      <c r="A23" s="68" t="s">
        <v>33</v>
      </c>
      <c r="B23" s="216" t="s">
        <v>34</v>
      </c>
      <c r="C23" s="220" t="s">
        <v>306</v>
      </c>
      <c r="D23" s="221"/>
      <c r="E23" s="222"/>
      <c r="F23" s="213" t="s">
        <v>35</v>
      </c>
      <c r="G23" s="214"/>
      <c r="H23" s="215"/>
    </row>
    <row r="24" spans="1:8" s="2" customFormat="1" ht="12.75" customHeight="1">
      <c r="A24" s="69" t="s">
        <v>36</v>
      </c>
      <c r="B24" s="217"/>
      <c r="C24" s="96" t="s">
        <v>8</v>
      </c>
      <c r="D24" s="97" t="s">
        <v>9</v>
      </c>
      <c r="E24" s="98" t="s">
        <v>10</v>
      </c>
      <c r="F24" s="70" t="s">
        <v>8</v>
      </c>
      <c r="G24" s="71" t="s">
        <v>9</v>
      </c>
      <c r="H24" s="72" t="s">
        <v>10</v>
      </c>
    </row>
    <row r="25" spans="1:8" ht="30">
      <c r="A25" s="14" t="s">
        <v>37</v>
      </c>
      <c r="B25" s="21" t="s">
        <v>635</v>
      </c>
      <c r="C25" s="104">
        <v>735</v>
      </c>
      <c r="D25" s="104">
        <v>1003</v>
      </c>
      <c r="E25" s="104">
        <v>1738</v>
      </c>
      <c r="F25" s="38"/>
      <c r="G25" s="39"/>
      <c r="H25" s="40"/>
    </row>
    <row r="26" spans="1:8" ht="30" customHeight="1">
      <c r="A26" s="14" t="s">
        <v>39</v>
      </c>
      <c r="B26" s="21" t="s">
        <v>636</v>
      </c>
      <c r="C26" s="104">
        <v>520</v>
      </c>
      <c r="D26" s="104">
        <v>769</v>
      </c>
      <c r="E26" s="104">
        <v>1289</v>
      </c>
      <c r="F26" s="38"/>
      <c r="G26" s="39"/>
      <c r="H26" s="40"/>
    </row>
    <row r="27" spans="1:8" ht="12.75" customHeight="1">
      <c r="A27" s="14" t="s">
        <v>41</v>
      </c>
      <c r="B27" s="21" t="s">
        <v>637</v>
      </c>
      <c r="C27" s="104">
        <v>206</v>
      </c>
      <c r="D27" s="104">
        <v>675</v>
      </c>
      <c r="E27" s="104">
        <v>881</v>
      </c>
      <c r="F27" s="38"/>
      <c r="G27" s="39"/>
      <c r="H27" s="40"/>
    </row>
    <row r="28" spans="1:8" ht="30" customHeight="1">
      <c r="A28" s="14" t="s">
        <v>42</v>
      </c>
      <c r="B28" s="21" t="s">
        <v>638</v>
      </c>
      <c r="C28" s="104">
        <v>208</v>
      </c>
      <c r="D28" s="104">
        <v>626</v>
      </c>
      <c r="E28" s="104">
        <v>834</v>
      </c>
      <c r="F28" s="38"/>
      <c r="G28" s="39"/>
      <c r="H28" s="40"/>
    </row>
    <row r="29" spans="1:8" ht="33" customHeight="1">
      <c r="A29" s="14" t="s">
        <v>44</v>
      </c>
      <c r="B29" s="21" t="s">
        <v>653</v>
      </c>
      <c r="C29" s="104">
        <v>105</v>
      </c>
      <c r="D29" s="104">
        <v>364</v>
      </c>
      <c r="E29" s="104">
        <v>469</v>
      </c>
      <c r="F29" s="38"/>
      <c r="G29" s="39"/>
      <c r="H29" s="40"/>
    </row>
    <row r="30" spans="1:8" ht="17.25" customHeight="1">
      <c r="A30" s="16"/>
      <c r="B30" s="22" t="s">
        <v>76</v>
      </c>
      <c r="C30" s="105">
        <f t="shared" ref="C30:E30" si="6">SUM(C25:C29)</f>
        <v>1774</v>
      </c>
      <c r="D30" s="105">
        <f t="shared" si="6"/>
        <v>3437</v>
      </c>
      <c r="E30" s="105">
        <f t="shared" si="6"/>
        <v>5211</v>
      </c>
      <c r="F30" s="24">
        <f t="shared" ref="F30:H30" si="7">SUM(F25:F29)</f>
        <v>0</v>
      </c>
      <c r="G30" s="19">
        <f t="shared" si="7"/>
        <v>0</v>
      </c>
      <c r="H30" s="20">
        <f t="shared" si="7"/>
        <v>0</v>
      </c>
    </row>
    <row r="31" spans="1:8" ht="19">
      <c r="A31" s="219" t="s">
        <v>28</v>
      </c>
      <c r="B31" s="219"/>
      <c r="C31" s="228"/>
      <c r="D31" s="228"/>
      <c r="E31" s="108"/>
      <c r="G31" s="219"/>
      <c r="H31" s="219"/>
    </row>
    <row r="32" spans="1:8" s="2" customFormat="1" ht="12.75" customHeight="1">
      <c r="A32" s="68" t="s">
        <v>33</v>
      </c>
      <c r="B32" s="216" t="s">
        <v>34</v>
      </c>
      <c r="C32" s="220" t="s">
        <v>306</v>
      </c>
      <c r="D32" s="221"/>
      <c r="E32" s="222"/>
      <c r="F32" s="213" t="s">
        <v>35</v>
      </c>
      <c r="G32" s="214"/>
      <c r="H32" s="215"/>
    </row>
    <row r="33" spans="1:8" s="2" customFormat="1" ht="12.75" customHeight="1">
      <c r="A33" s="69" t="s">
        <v>36</v>
      </c>
      <c r="B33" s="217"/>
      <c r="C33" s="96" t="s">
        <v>8</v>
      </c>
      <c r="D33" s="97" t="s">
        <v>9</v>
      </c>
      <c r="E33" s="98" t="s">
        <v>10</v>
      </c>
      <c r="F33" s="70" t="s">
        <v>8</v>
      </c>
      <c r="G33" s="71" t="s">
        <v>9</v>
      </c>
      <c r="H33" s="72" t="s">
        <v>10</v>
      </c>
    </row>
    <row r="34" spans="1:8" ht="12.75" customHeight="1">
      <c r="A34" s="14" t="s">
        <v>37</v>
      </c>
      <c r="B34" s="21" t="s">
        <v>639</v>
      </c>
      <c r="C34" s="104">
        <v>0</v>
      </c>
      <c r="D34" s="104">
        <v>1213</v>
      </c>
      <c r="E34" s="104">
        <v>1213</v>
      </c>
      <c r="F34" s="76"/>
      <c r="G34" s="39"/>
      <c r="H34" s="40"/>
    </row>
    <row r="35" spans="1:8" ht="45">
      <c r="A35" s="14" t="s">
        <v>39</v>
      </c>
      <c r="B35" s="21" t="s">
        <v>640</v>
      </c>
      <c r="C35" s="104">
        <v>346</v>
      </c>
      <c r="D35" s="104">
        <v>1453</v>
      </c>
      <c r="E35" s="104">
        <v>1799</v>
      </c>
      <c r="F35" s="38"/>
      <c r="G35" s="39"/>
      <c r="H35" s="40"/>
    </row>
    <row r="36" spans="1:8" ht="30">
      <c r="A36" s="14" t="s">
        <v>41</v>
      </c>
      <c r="B36" s="21" t="s">
        <v>641</v>
      </c>
      <c r="C36" s="104">
        <v>286</v>
      </c>
      <c r="D36" s="104">
        <v>543</v>
      </c>
      <c r="E36" s="104">
        <v>829</v>
      </c>
      <c r="F36" s="38"/>
      <c r="G36" s="39"/>
      <c r="H36" s="40"/>
    </row>
    <row r="37" spans="1:8" ht="45">
      <c r="A37" s="14" t="s">
        <v>42</v>
      </c>
      <c r="B37" s="21" t="s">
        <v>642</v>
      </c>
      <c r="C37" s="104">
        <v>350</v>
      </c>
      <c r="D37" s="104">
        <v>1150</v>
      </c>
      <c r="E37" s="104">
        <v>1500</v>
      </c>
      <c r="F37" s="38"/>
      <c r="G37" s="39"/>
      <c r="H37" s="40"/>
    </row>
    <row r="38" spans="1:8" ht="17.25" customHeight="1">
      <c r="A38" s="16"/>
      <c r="B38" s="22" t="s">
        <v>76</v>
      </c>
      <c r="C38" s="105">
        <f t="shared" ref="C38:E38" si="8">SUM(C34:C37)</f>
        <v>982</v>
      </c>
      <c r="D38" s="105">
        <f t="shared" si="8"/>
        <v>4359</v>
      </c>
      <c r="E38" s="105">
        <f t="shared" si="8"/>
        <v>5341</v>
      </c>
      <c r="F38" s="24">
        <f t="shared" ref="F38:H38" si="9">SUM(F34:F37)</f>
        <v>0</v>
      </c>
      <c r="G38" s="19">
        <f t="shared" si="9"/>
        <v>0</v>
      </c>
      <c r="H38" s="20">
        <f t="shared" si="9"/>
        <v>0</v>
      </c>
    </row>
  </sheetData>
  <sheetProtection sheet="1" selectLockedCells="1"/>
  <mergeCells count="29">
    <mergeCell ref="A22:B22"/>
    <mergeCell ref="C22:D22"/>
    <mergeCell ref="B32:B33"/>
    <mergeCell ref="C32:E32"/>
    <mergeCell ref="B23:B24"/>
    <mergeCell ref="C23:E23"/>
    <mergeCell ref="A31:B31"/>
    <mergeCell ref="C31:D31"/>
    <mergeCell ref="C8:E8"/>
    <mergeCell ref="A15:B15"/>
    <mergeCell ref="C15:D15"/>
    <mergeCell ref="B16:B17"/>
    <mergeCell ref="C16:E16"/>
    <mergeCell ref="G22:H22"/>
    <mergeCell ref="F23:H23"/>
    <mergeCell ref="G31:H31"/>
    <mergeCell ref="F32:H32"/>
    <mergeCell ref="A1:H1"/>
    <mergeCell ref="F3:H3"/>
    <mergeCell ref="G7:H7"/>
    <mergeCell ref="F8:H8"/>
    <mergeCell ref="G15:H15"/>
    <mergeCell ref="F16:H16"/>
    <mergeCell ref="A7:B7"/>
    <mergeCell ref="C7:D7"/>
    <mergeCell ref="A2:B2"/>
    <mergeCell ref="B3:B4"/>
    <mergeCell ref="C3:E3"/>
    <mergeCell ref="B8:B9"/>
  </mergeCells>
  <phoneticPr fontId="1"/>
  <dataValidations count="1">
    <dataValidation type="whole" allowBlank="1" showInputMessage="1" showErrorMessage="1" sqref="F5:H5 F10:H13 F18:H20 F25:H29 F34:H37" xr:uid="{50D6F334-F086-4554-9740-F689F6E4B04A}">
      <formula1>1</formula1>
      <formula2>C5</formula2>
    </dataValidation>
  </dataValidations>
  <printOptions horizontalCentered="1"/>
  <pageMargins left="0.51181102362204722" right="0.51181102362204722" top="0.74803149606299213" bottom="0.55118110236220474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DF166-D33D-4C50-BBA3-3CB716765451}">
  <sheetPr codeName="Sheet15"/>
  <dimension ref="A1:H25"/>
  <sheetViews>
    <sheetView showZeros="0" zoomScale="90" zoomScaleNormal="90" workbookViewId="0">
      <selection activeCell="H5" sqref="H5"/>
    </sheetView>
  </sheetViews>
  <sheetFormatPr baseColWidth="10" defaultColWidth="9" defaultRowHeight="14"/>
  <cols>
    <col min="1" max="1" width="6.6640625" style="8" bestFit="1" customWidth="1"/>
    <col min="2" max="2" width="39.1640625" style="2" customWidth="1"/>
    <col min="3" max="5" width="5.5" style="95" customWidth="1"/>
    <col min="6" max="8" width="5.5" style="2" customWidth="1"/>
    <col min="9" max="16384" width="9" style="2"/>
  </cols>
  <sheetData>
    <row r="1" spans="1:8" ht="25" customHeight="1">
      <c r="A1" s="212" t="s">
        <v>307</v>
      </c>
      <c r="B1" s="212"/>
      <c r="C1" s="212"/>
      <c r="D1" s="212"/>
      <c r="E1" s="212"/>
      <c r="F1" s="212"/>
      <c r="G1" s="212"/>
      <c r="H1" s="212"/>
    </row>
    <row r="2" spans="1:8" ht="21.75" customHeight="1">
      <c r="A2" s="219" t="s">
        <v>234</v>
      </c>
      <c r="B2" s="219"/>
    </row>
    <row r="3" spans="1:8" ht="12.75" customHeight="1">
      <c r="A3" s="68" t="s">
        <v>33</v>
      </c>
      <c r="B3" s="216" t="s">
        <v>34</v>
      </c>
      <c r="C3" s="220" t="s">
        <v>306</v>
      </c>
      <c r="D3" s="221"/>
      <c r="E3" s="222"/>
      <c r="F3" s="213" t="s">
        <v>35</v>
      </c>
      <c r="G3" s="214"/>
      <c r="H3" s="215"/>
    </row>
    <row r="4" spans="1:8" ht="12.75" customHeight="1">
      <c r="A4" s="69" t="s">
        <v>36</v>
      </c>
      <c r="B4" s="217"/>
      <c r="C4" s="96" t="s">
        <v>8</v>
      </c>
      <c r="D4" s="97" t="s">
        <v>9</v>
      </c>
      <c r="E4" s="98" t="s">
        <v>10</v>
      </c>
      <c r="F4" s="70" t="s">
        <v>8</v>
      </c>
      <c r="G4" s="71" t="s">
        <v>9</v>
      </c>
      <c r="H4" s="72" t="s">
        <v>10</v>
      </c>
    </row>
    <row r="5" spans="1:8" ht="30">
      <c r="A5" s="14" t="s">
        <v>37</v>
      </c>
      <c r="B5" s="127" t="s">
        <v>643</v>
      </c>
      <c r="C5" s="104">
        <v>225</v>
      </c>
      <c r="D5" s="104">
        <v>548</v>
      </c>
      <c r="E5" s="104">
        <v>773</v>
      </c>
      <c r="F5" s="38"/>
      <c r="G5" s="39"/>
      <c r="H5" s="40"/>
    </row>
    <row r="6" spans="1:8" ht="45">
      <c r="A6" s="14" t="s">
        <v>39</v>
      </c>
      <c r="B6" s="21" t="s">
        <v>644</v>
      </c>
      <c r="C6" s="104">
        <v>342</v>
      </c>
      <c r="D6" s="104">
        <v>510</v>
      </c>
      <c r="E6" s="104">
        <v>852</v>
      </c>
      <c r="F6" s="38"/>
      <c r="G6" s="39"/>
      <c r="H6" s="40"/>
    </row>
    <row r="7" spans="1:8" ht="30">
      <c r="A7" s="14" t="s">
        <v>41</v>
      </c>
      <c r="B7" s="21" t="s">
        <v>645</v>
      </c>
      <c r="C7" s="104">
        <v>374</v>
      </c>
      <c r="D7" s="104">
        <v>695</v>
      </c>
      <c r="E7" s="104">
        <v>1069</v>
      </c>
      <c r="F7" s="38"/>
      <c r="G7" s="39"/>
      <c r="H7" s="40"/>
    </row>
    <row r="8" spans="1:8" ht="45">
      <c r="A8" s="14" t="s">
        <v>42</v>
      </c>
      <c r="B8" s="21" t="s">
        <v>646</v>
      </c>
      <c r="C8" s="104">
        <v>607</v>
      </c>
      <c r="D8" s="104">
        <v>712</v>
      </c>
      <c r="E8" s="104">
        <v>1319</v>
      </c>
      <c r="F8" s="38"/>
      <c r="G8" s="39"/>
      <c r="H8" s="40"/>
    </row>
    <row r="9" spans="1:8" ht="17.25" customHeight="1">
      <c r="A9" s="16"/>
      <c r="B9" s="22" t="s">
        <v>76</v>
      </c>
      <c r="C9" s="105">
        <f t="shared" ref="C9:E9" si="0">SUM(C5:C8)</f>
        <v>1548</v>
      </c>
      <c r="D9" s="105">
        <f t="shared" si="0"/>
        <v>2465</v>
      </c>
      <c r="E9" s="105">
        <f t="shared" si="0"/>
        <v>4013</v>
      </c>
      <c r="F9" s="24">
        <f t="shared" ref="F9" si="1">SUM(F5:F8)</f>
        <v>0</v>
      </c>
      <c r="G9" s="19">
        <f t="shared" ref="G9" si="2">SUM(G5:G8)</f>
        <v>0</v>
      </c>
      <c r="H9" s="20">
        <f t="shared" ref="H9" si="3">SUM(H5:H8)</f>
        <v>0</v>
      </c>
    </row>
    <row r="11" spans="1:8" ht="22.5" customHeight="1">
      <c r="A11" s="219" t="s">
        <v>235</v>
      </c>
      <c r="B11" s="219"/>
    </row>
    <row r="12" spans="1:8" ht="12.75" customHeight="1">
      <c r="A12" s="68" t="s">
        <v>33</v>
      </c>
      <c r="B12" s="216" t="s">
        <v>34</v>
      </c>
      <c r="C12" s="220" t="s">
        <v>306</v>
      </c>
      <c r="D12" s="221"/>
      <c r="E12" s="222"/>
      <c r="F12" s="213" t="s">
        <v>35</v>
      </c>
      <c r="G12" s="214"/>
      <c r="H12" s="215"/>
    </row>
    <row r="13" spans="1:8" ht="12.75" customHeight="1">
      <c r="A13" s="69" t="s">
        <v>36</v>
      </c>
      <c r="B13" s="217"/>
      <c r="C13" s="96" t="s">
        <v>8</v>
      </c>
      <c r="D13" s="97" t="s">
        <v>9</v>
      </c>
      <c r="E13" s="98" t="s">
        <v>10</v>
      </c>
      <c r="F13" s="70" t="s">
        <v>8</v>
      </c>
      <c r="G13" s="71" t="s">
        <v>9</v>
      </c>
      <c r="H13" s="72" t="s">
        <v>10</v>
      </c>
    </row>
    <row r="14" spans="1:8" ht="30">
      <c r="A14" s="14" t="s">
        <v>37</v>
      </c>
      <c r="B14" s="127" t="s">
        <v>647</v>
      </c>
      <c r="C14" s="104">
        <v>0</v>
      </c>
      <c r="D14" s="104">
        <v>519</v>
      </c>
      <c r="E14" s="104">
        <v>519</v>
      </c>
      <c r="F14" s="38"/>
      <c r="G14" s="39"/>
      <c r="H14" s="40"/>
    </row>
    <row r="15" spans="1:8" ht="45">
      <c r="A15" s="14" t="s">
        <v>39</v>
      </c>
      <c r="B15" s="21" t="s">
        <v>648</v>
      </c>
      <c r="C15" s="104">
        <v>845</v>
      </c>
      <c r="D15" s="104">
        <v>893</v>
      </c>
      <c r="E15" s="104">
        <v>1738</v>
      </c>
      <c r="F15" s="38"/>
      <c r="G15" s="39"/>
      <c r="H15" s="40"/>
    </row>
    <row r="16" spans="1:8" ht="45">
      <c r="A16" s="23" t="s">
        <v>253</v>
      </c>
      <c r="B16" s="21" t="s">
        <v>654</v>
      </c>
      <c r="C16" s="104">
        <v>0</v>
      </c>
      <c r="D16" s="104">
        <v>495</v>
      </c>
      <c r="E16" s="104">
        <v>495</v>
      </c>
      <c r="F16" s="38"/>
      <c r="G16" s="39"/>
      <c r="H16" s="40"/>
    </row>
    <row r="17" spans="1:8" ht="45">
      <c r="A17" s="23" t="s">
        <v>254</v>
      </c>
      <c r="B17" s="21" t="s">
        <v>649</v>
      </c>
      <c r="C17" s="104">
        <v>0</v>
      </c>
      <c r="D17" s="104">
        <v>845</v>
      </c>
      <c r="E17" s="104">
        <v>845</v>
      </c>
      <c r="F17" s="38"/>
      <c r="G17" s="39"/>
      <c r="H17" s="40"/>
    </row>
    <row r="18" spans="1:8" ht="24.75" customHeight="1">
      <c r="A18" s="23" t="s">
        <v>255</v>
      </c>
      <c r="B18" s="127" t="s">
        <v>650</v>
      </c>
      <c r="C18" s="104">
        <v>0</v>
      </c>
      <c r="D18" s="104">
        <v>1051</v>
      </c>
      <c r="E18" s="104">
        <v>1051</v>
      </c>
      <c r="F18" s="38"/>
      <c r="G18" s="39"/>
      <c r="H18" s="40"/>
    </row>
    <row r="19" spans="1:8" ht="17.25" customHeight="1">
      <c r="A19" s="16"/>
      <c r="B19" s="22" t="s">
        <v>76</v>
      </c>
      <c r="C19" s="105">
        <f t="shared" ref="C19:E19" si="4">SUM(C14:C18)</f>
        <v>845</v>
      </c>
      <c r="D19" s="105">
        <f t="shared" si="4"/>
        <v>3803</v>
      </c>
      <c r="E19" s="105">
        <f t="shared" si="4"/>
        <v>4648</v>
      </c>
      <c r="F19" s="24">
        <f t="shared" ref="F19:H19" si="5">SUM(F14:F18)</f>
        <v>0</v>
      </c>
      <c r="G19" s="19">
        <f>SUM(G14:G18)</f>
        <v>0</v>
      </c>
      <c r="H19" s="20">
        <f t="shared" si="5"/>
        <v>0</v>
      </c>
    </row>
    <row r="21" spans="1:8" ht="21.75" customHeight="1">
      <c r="A21" s="219" t="s">
        <v>256</v>
      </c>
      <c r="B21" s="219"/>
    </row>
    <row r="22" spans="1:8" ht="12.75" customHeight="1">
      <c r="A22" s="68" t="s">
        <v>33</v>
      </c>
      <c r="B22" s="216" t="s">
        <v>34</v>
      </c>
      <c r="C22" s="220" t="s">
        <v>306</v>
      </c>
      <c r="D22" s="221"/>
      <c r="E22" s="222"/>
      <c r="F22" s="213" t="s">
        <v>35</v>
      </c>
      <c r="G22" s="214"/>
      <c r="H22" s="215"/>
    </row>
    <row r="23" spans="1:8" ht="12.75" customHeight="1">
      <c r="A23" s="69" t="s">
        <v>36</v>
      </c>
      <c r="B23" s="217"/>
      <c r="C23" s="96" t="s">
        <v>8</v>
      </c>
      <c r="D23" s="97" t="s">
        <v>9</v>
      </c>
      <c r="E23" s="98" t="s">
        <v>10</v>
      </c>
      <c r="F23" s="70" t="s">
        <v>8</v>
      </c>
      <c r="G23" s="71" t="s">
        <v>9</v>
      </c>
      <c r="H23" s="72" t="s">
        <v>10</v>
      </c>
    </row>
    <row r="24" spans="1:8" ht="45">
      <c r="A24" s="14" t="s">
        <v>37</v>
      </c>
      <c r="B24" s="21" t="s">
        <v>651</v>
      </c>
      <c r="C24" s="118">
        <v>0</v>
      </c>
      <c r="D24" s="128">
        <v>1500</v>
      </c>
      <c r="E24" s="129">
        <v>1500</v>
      </c>
      <c r="F24" s="38"/>
      <c r="G24" s="39"/>
      <c r="H24" s="40"/>
    </row>
    <row r="25" spans="1:8" ht="18" customHeight="1">
      <c r="A25" s="16"/>
      <c r="B25" s="22" t="s">
        <v>76</v>
      </c>
      <c r="C25" s="18">
        <f t="shared" ref="C25:E25" si="6">SUM(C20:C24)</f>
        <v>0</v>
      </c>
      <c r="D25" s="19">
        <f t="shared" si="6"/>
        <v>1500</v>
      </c>
      <c r="E25" s="20">
        <f t="shared" si="6"/>
        <v>1500</v>
      </c>
      <c r="F25" s="18">
        <f t="shared" ref="F25:H25" si="7">SUM(F20:F24)</f>
        <v>0</v>
      </c>
      <c r="G25" s="19">
        <f t="shared" si="7"/>
        <v>0</v>
      </c>
      <c r="H25" s="20">
        <f t="shared" si="7"/>
        <v>0</v>
      </c>
    </row>
  </sheetData>
  <sheetProtection sheet="1" selectLockedCells="1"/>
  <mergeCells count="13">
    <mergeCell ref="F3:H3"/>
    <mergeCell ref="F12:H12"/>
    <mergeCell ref="F22:H22"/>
    <mergeCell ref="A1:H1"/>
    <mergeCell ref="A21:B21"/>
    <mergeCell ref="B22:B23"/>
    <mergeCell ref="C22:E22"/>
    <mergeCell ref="C3:E3"/>
    <mergeCell ref="B3:B4"/>
    <mergeCell ref="B12:B13"/>
    <mergeCell ref="C12:E12"/>
    <mergeCell ref="A11:B11"/>
    <mergeCell ref="A2:B2"/>
  </mergeCells>
  <phoneticPr fontId="1"/>
  <dataValidations count="1">
    <dataValidation type="whole" allowBlank="1" showInputMessage="1" showErrorMessage="1" sqref="F5:H8 F14:H18 F24:H24" xr:uid="{D4EBC0EC-B8F1-47CB-BF19-B53DA2867E3B}">
      <formula1>1</formula1>
      <formula2>C5</formula2>
    </dataValidation>
  </dataValidations>
  <printOptions horizontalCentered="1"/>
  <pageMargins left="0.55118110236220474" right="0.55118110236220474" top="0.78740157480314965" bottom="0.59055118110236227" header="0.51181102362204722" footer="0.5118110236220472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2D0CC-7617-41B3-96F1-141DE197C02D}">
  <sheetPr>
    <tabColor rgb="FFFF0000"/>
  </sheetPr>
  <dimension ref="A1:L32"/>
  <sheetViews>
    <sheetView zoomScale="90" zoomScaleNormal="90" workbookViewId="0">
      <selection activeCell="D34" sqref="D34"/>
    </sheetView>
  </sheetViews>
  <sheetFormatPr baseColWidth="10" defaultColWidth="8.83203125" defaultRowHeight="18"/>
  <cols>
    <col min="1" max="1" width="13.1640625" customWidth="1"/>
    <col min="2" max="2" width="16.33203125" customWidth="1"/>
    <col min="3" max="3" width="22.1640625" customWidth="1"/>
    <col min="4" max="4" width="12.1640625" customWidth="1"/>
    <col min="5" max="5" width="15.1640625" customWidth="1"/>
    <col min="8" max="11" width="17.6640625" customWidth="1"/>
    <col min="12" max="12" width="15.1640625" customWidth="1"/>
  </cols>
  <sheetData>
    <row r="1" spans="1:12" ht="33">
      <c r="A1" s="93" t="s">
        <v>613</v>
      </c>
      <c r="H1" s="93" t="s">
        <v>617</v>
      </c>
    </row>
    <row r="2" spans="1:12">
      <c r="A2" t="s">
        <v>615</v>
      </c>
      <c r="H2" t="s">
        <v>618</v>
      </c>
    </row>
    <row r="3" spans="1:12">
      <c r="A3" s="89" t="s">
        <v>320</v>
      </c>
      <c r="B3" s="84">
        <f ca="1">SUMIF(D:D, "全戸", C:C)</f>
        <v>0</v>
      </c>
      <c r="H3" s="89" t="s">
        <v>320</v>
      </c>
      <c r="I3" s="84">
        <f ca="1">SUMIF(K:K, "全戸", J:J)</f>
        <v>0</v>
      </c>
    </row>
    <row r="4" spans="1:12">
      <c r="A4" s="88" t="s">
        <v>323</v>
      </c>
      <c r="B4" s="84">
        <f ca="1">SUMIF(D:D, "事業所除外", C:C)</f>
        <v>0</v>
      </c>
      <c r="H4" s="88" t="s">
        <v>323</v>
      </c>
      <c r="I4" s="84">
        <f ca="1">SUMIF(K:K, "事業所除外", J:J)</f>
        <v>0</v>
      </c>
    </row>
    <row r="5" spans="1:12">
      <c r="A5" s="86" t="s">
        <v>322</v>
      </c>
      <c r="B5" s="84">
        <f ca="1">SUMIF(D:D, "戸建", C:C)</f>
        <v>0</v>
      </c>
      <c r="H5" s="86" t="s">
        <v>322</v>
      </c>
      <c r="I5" s="84">
        <f ca="1">SUMIF(K:K, "戸建", J:J)</f>
        <v>0</v>
      </c>
    </row>
    <row r="6" spans="1:12">
      <c r="A6" s="87" t="s">
        <v>321</v>
      </c>
      <c r="B6" s="84">
        <f ca="1">SUMIF(D:D, "集合", C:C)</f>
        <v>0</v>
      </c>
      <c r="H6" s="87" t="s">
        <v>321</v>
      </c>
      <c r="I6" s="84">
        <f ca="1">SUMIF(K:K, "集合", J:J)</f>
        <v>0</v>
      </c>
    </row>
    <row r="7" spans="1:12">
      <c r="A7" s="92" t="s">
        <v>324</v>
      </c>
      <c r="B7" s="84">
        <f ca="1">SUM(B3:B6)</f>
        <v>0</v>
      </c>
      <c r="H7" s="92" t="s">
        <v>324</v>
      </c>
      <c r="I7" s="84">
        <f ca="1">SUM(I3:I6)</f>
        <v>0</v>
      </c>
    </row>
    <row r="9" spans="1:12">
      <c r="A9" t="s">
        <v>616</v>
      </c>
      <c r="H9" t="s">
        <v>616</v>
      </c>
    </row>
    <row r="10" spans="1:12">
      <c r="A10" s="229" t="s">
        <v>318</v>
      </c>
      <c r="B10" s="229"/>
      <c r="C10" s="229"/>
      <c r="D10" s="229"/>
      <c r="H10" s="229" t="s">
        <v>318</v>
      </c>
      <c r="I10" s="229"/>
      <c r="J10" s="229"/>
      <c r="K10" s="229"/>
    </row>
    <row r="11" spans="1:12">
      <c r="A11" s="80" t="s">
        <v>312</v>
      </c>
      <c r="B11" s="80" t="s">
        <v>335</v>
      </c>
      <c r="C11" s="80" t="s">
        <v>314</v>
      </c>
      <c r="D11" s="80" t="s">
        <v>315</v>
      </c>
      <c r="E11" s="94" t="s">
        <v>316</v>
      </c>
      <c r="F11" s="83"/>
      <c r="H11" s="80" t="s">
        <v>312</v>
      </c>
      <c r="I11" s="80" t="s">
        <v>335</v>
      </c>
      <c r="J11" s="80" t="s">
        <v>314</v>
      </c>
      <c r="K11" s="80" t="s">
        <v>315</v>
      </c>
      <c r="L11" s="94" t="s">
        <v>316</v>
      </c>
    </row>
    <row r="12" spans="1:12">
      <c r="A12" t="s">
        <v>317</v>
      </c>
      <c r="B12" s="85" t="s">
        <v>336</v>
      </c>
      <c r="C12" t="str">
        <f ca="1">IF(SUM(INDIRECT("'配布申込書◆併配'!G"&amp;(ROW()-12+17)&amp;":I"&amp;(ROW()-12+17)))=0, "", SUM(INDIRECT("'配布申込書◆併配'!G"&amp;(ROW()-12+17)&amp;":I"&amp;(ROW()-12+17))))</f>
        <v/>
      </c>
      <c r="D12" s="82" t="str">
        <f ca="1">IF(
    AND(
        ISNUMBER(INDIRECT("'配布申込書◆併配'!G"&amp;(ROW()-12+17))),
        NOT(ISNUMBER(INDIRECT("'配布申込書◆併配'!H"&amp;(ROW()-12+17)))),
        NOT(ISNUMBER(INDIRECT("'配布申込書◆併配'!I"&amp;(ROW()-12+17))))
    ),
    "戸建",
IF(
    AND(
        NOT(ISNUMBER(INDIRECT("'配布申込書◆併配'!G"&amp;(ROW()-12+17)))),
        ISNUMBER(INDIRECT("'配布申込書◆併配'!H"&amp;(ROW()-12+17))),
        NOT(ISNUMBER(INDIRECT("'配布申込書◆併配'!I"&amp;(ROW()-12+17))))
    ),
    "集合",
IF(
    AND(
        ISNUMBER(INDIRECT("'配布申込書◆併配'!G"&amp;(ROW()-12+17))),
        ISNUMBER(INDIRECT("'配布申込書◆併配'!H"&amp;(ROW()-12+17))),
        NOT(ISNUMBER(INDIRECT("'配布申込書◆併配'!I"&amp;(ROW()-12+17))))
    ),
    "事業所除外",
IF(
    AND(
        NOT(ISNUMBER(INDIRECT("'配布申込書◆併配'!G"&amp;(ROW()-12+17)))),
        NOT(ISNUMBER(INDIRECT("'配布申込書◆併配'!H"&amp;(ROW()-12+17)))),
        ISNUMBER(INDIRECT("'配布申込書◆併配'!I"&amp;(ROW()-12+17)))
    ),
    "全戸",
IF(
    OR(
        AND(
            ISNUMBER(INDIRECT("'配布申込書◆併配'!I"&amp;(ROW()-12+17))),
            ISNUMBER(INDIRECT("'配布申込書◆併配'!G"&amp;(ROW()-12+17)))
        ),
        AND(
            ISNUMBER(INDIRECT("'配布申込書◆併配'!I"&amp;(ROW()-12+17))),
            ISNUMBER(INDIRECT("'配布申込書◆併配'!H"&amp;(ROW()-12+17)))
        )
    ),
    "エラー",
    ""
)))))</f>
        <v/>
      </c>
      <c r="E12" s="79" t="str">
        <f ca="1">IF(
    OR(
        AND(
            ISNUMBER(INDIRECT("'配布申込書◆併配'!G"&amp;(ROW()-12+17))),
            INDIRECT("'配布申込書◆併配'!G"&amp;(ROW()-12+17)) &lt;&gt; INDIRECT("'配布申込書◆併配'!D"&amp;(ROW()-12+17))
        ),
        AND(
            ISNUMBER(INDIRECT("'配布申込書◆併配'!H"&amp;(ROW()-12+17))),
            INDIRECT("'配布申込書◆併配'!H"&amp;(ROW()-12+17)) &lt;&gt; INDIRECT("'配布申込書◆併配'!E"&amp;(ROW()-12+17))
        ),
        AND(
            ISNUMBER(INDIRECT("'配布申込書◆併配'!I"&amp;(ROW()-12+17))),
            INDIRECT("'配布申込書◆併配'!I"&amp;(ROW()-12+17)) &lt;&gt; INDIRECT("'配布申込書◆併配'!F"&amp;(ROW()-12+17))
        )
    ),
    "調整エリア",
    ""
)</f>
        <v/>
      </c>
      <c r="G12" s="85"/>
      <c r="H12" t="s">
        <v>317</v>
      </c>
      <c r="I12" s="85" t="s">
        <v>336</v>
      </c>
      <c r="J12" t="str">
        <f ca="1">IF(SUM(INDIRECT("'配布申込書◆単独'!J"&amp;(ROW()-12+17)&amp;":L"&amp;(ROW()-12+17)))=0, "", SUM(INDIRECT("'配布申込書◆単独'!J"&amp;(ROW()-12+17)&amp;":L"&amp;(ROW()-12+17))))</f>
        <v/>
      </c>
      <c r="K12" s="82" t="str">
        <f ca="1">IF(
   AND(
       ISNUMBER(INDIRECT("'配布申込書◆単独'!J"&amp;(ROW()-12+17))),
       NOT(ISNUMBER(INDIRECT("'配布申込書◆単独'!K"&amp;(ROW()-12+17)))),
       NOT(ISNUMBER(INDIRECT("'配布申込書◆単独'!L"&amp;(ROW()-12+17))))
   ),
   "戸建",
IF(
   AND(
       NOT(ISNUMBER(INDIRECT("'配布申込書◆単独'!J"&amp;(ROW()-12+17)))),
       ISNUMBER(INDIRECT("'配布申込書◆単独'!K"&amp;(ROW()-12+17))),
       NOT(ISNUMBER(INDIRECT("'配布申込書◆単独'!L"&amp;(ROW()-12+17))))
   ),
   "集合",
IF(
   AND(
       ISNUMBER(INDIRECT("'配布申込書◆単独'!J"&amp;(ROW()-12+17))),
       ISNUMBER(INDIRECT("'配布申込書◆単独'!K"&amp;(ROW()-12+17))),
       NOT(ISNUMBER(INDIRECT("'配布申込書◆単独'!L"&amp;(ROW()-12+17))))
   ),
   "事業所除外",
IF(
   AND(
       NOT(ISNUMBER(INDIRECT("'配布申込書◆単独'!J"&amp;(ROW()-12+17)))),
       NOT(ISNUMBER(INDIRECT("'配布申込書◆単独'!K"&amp;(ROW()-12+17)))),
       ISNUMBER(INDIRECT("'配布申込書◆単独'!L"&amp;(ROW()-12+17)))
   ),
   "全戸",
IF(
   OR(
       AND(
           ISNUMBER(INDIRECT("'配布申込書◆単独'!L"&amp;(ROW()-12+17))),
           ISNUMBER(INDIRECT("'配布申込書◆単独'!J"&amp;(ROW()-12+17)))
       ),
       AND(
           ISNUMBER(INDIRECT("'配布申込書◆単独'!L"&amp;(ROW()-12+17))),
           ISNUMBER(INDIRECT("'配布申込書◆単独'!K"&amp;(ROW()-12+17)))
       )
   ),
   "エラー",
   ""
)))))</f>
        <v/>
      </c>
      <c r="L12" s="79" t="str">
        <f ca="1">IF(
    OR(
        AND(
            ISNUMBER(INDIRECT("'配布申込書◆単独'!J"&amp;(ROW()-12+17))),
            INDIRECT("'配布申込書◆単独'!J"&amp;(ROW()-12+17)) &lt;&gt; INDIRECT("'配布申込書◆単独'!D"&amp;(ROW()-12+17))
        ),
        AND(
            ISNUMBER(INDIRECT("'配布申込書◆単独'!K"&amp;(ROW()-12+17))),
            INDIRECT("'配布申込書◆単独'!K"&amp;(ROW()-12+17)) &lt;&gt; INDIRECT("'配布申込書◆単独'!E"&amp;(ROW()-12+17))
        ),
        AND(
            ISNUMBER(INDIRECT("'配布申込書◆単独'!L"&amp;(ROW()-12+17))),
            INDIRECT("'配布申込書◆単独'!L"&amp;(ROW()-12+17)) &lt;&gt; INDIRECT("'配布申込書◆単独'!F"&amp;(ROW()-12+17))
        )
    ),
    "調整エリア",
    ""
)</f>
        <v/>
      </c>
    </row>
    <row r="13" spans="1:12">
      <c r="A13" t="s">
        <v>317</v>
      </c>
      <c r="B13" s="85" t="s">
        <v>337</v>
      </c>
      <c r="C13" t="str">
        <f t="shared" ref="C13:C32" ca="1" si="0">IF(SUM(INDIRECT("'配布申込書◆併配'!G"&amp;(ROW()-12+17)&amp;":I"&amp;(ROW()-12+17)))=0, "", SUM(INDIRECT("'配布申込書◆併配'!G"&amp;(ROW()-12+17)&amp;":I"&amp;(ROW()-12+17))))</f>
        <v/>
      </c>
      <c r="D13" s="82" t="str">
        <f t="shared" ref="D13:D32" ca="1" si="1">IF(
    AND(
        ISNUMBER(INDIRECT("'配布申込書◆併配'!G"&amp;(ROW()-12+17))),
        NOT(ISNUMBER(INDIRECT("'配布申込書◆併配'!H"&amp;(ROW()-12+17)))),
        NOT(ISNUMBER(INDIRECT("'配布申込書◆併配'!I"&amp;(ROW()-12+17))))
    ),
    "戸建",
IF(
    AND(
        NOT(ISNUMBER(INDIRECT("'配布申込書◆併配'!G"&amp;(ROW()-12+17)))),
        ISNUMBER(INDIRECT("'配布申込書◆併配'!H"&amp;(ROW()-12+17))),
        NOT(ISNUMBER(INDIRECT("'配布申込書◆併配'!I"&amp;(ROW()-12+17))))
    ),
    "集合",
IF(
    AND(
        ISNUMBER(INDIRECT("'配布申込書◆併配'!G"&amp;(ROW()-12+17))),
        ISNUMBER(INDIRECT("'配布申込書◆併配'!H"&amp;(ROW()-12+17))),
        NOT(ISNUMBER(INDIRECT("'配布申込書◆併配'!I"&amp;(ROW()-12+17))))
    ),
    "事業所除外",
IF(
    AND(
        NOT(ISNUMBER(INDIRECT("'配布申込書◆併配'!G"&amp;(ROW()-12+17)))),
        NOT(ISNUMBER(INDIRECT("'配布申込書◆併配'!H"&amp;(ROW()-12+17)))),
        ISNUMBER(INDIRECT("'配布申込書◆併配'!I"&amp;(ROW()-12+17)))
    ),
    "全戸",
IF(
    OR(
        AND(
            ISNUMBER(INDIRECT("'配布申込書◆併配'!I"&amp;(ROW()-12+17))),
            ISNUMBER(INDIRECT("'配布申込書◆併配'!G"&amp;(ROW()-12+17)))
        ),
        AND(
            ISNUMBER(INDIRECT("'配布申込書◆併配'!I"&amp;(ROW()-12+17))),
            ISNUMBER(INDIRECT("'配布申込書◆併配'!H"&amp;(ROW()-12+17)))
        )
    ),
    "エラー",
    ""
)))))</f>
        <v/>
      </c>
      <c r="E13" s="79" t="str">
        <f t="shared" ref="E13:E32" ca="1" si="2">IF(
    OR(
        AND(
            ISNUMBER(INDIRECT("'配布申込書◆併配'!G"&amp;(ROW()-12+17))),
            INDIRECT("'配布申込書◆併配'!G"&amp;(ROW()-12+17)) &lt;&gt; INDIRECT("'配布申込書◆併配'!D"&amp;(ROW()-12+17))
        ),
        AND(
            ISNUMBER(INDIRECT("'配布申込書◆併配'!H"&amp;(ROW()-12+17))),
            INDIRECT("'配布申込書◆併配'!H"&amp;(ROW()-12+17)) &lt;&gt; INDIRECT("'配布申込書◆併配'!E"&amp;(ROW()-12+17))
        ),
        AND(
            ISNUMBER(INDIRECT("'配布申込書◆併配'!I"&amp;(ROW()-12+17))),
            INDIRECT("'配布申込書◆併配'!I"&amp;(ROW()-12+17)) &lt;&gt; INDIRECT("'配布申込書◆併配'!F"&amp;(ROW()-12+17))
        )
    ),
    "調整エリア",
    ""
)</f>
        <v/>
      </c>
      <c r="H13" t="s">
        <v>317</v>
      </c>
      <c r="I13" s="85" t="s">
        <v>337</v>
      </c>
      <c r="J13" t="str">
        <f t="shared" ref="J13:J32" ca="1" si="3">IF(SUM(INDIRECT("'配布申込書◆単独'!J"&amp;(ROW()-12+17)&amp;":L"&amp;(ROW()-12+17)))=0, "", SUM(INDIRECT("'配布申込書◆単独'!J"&amp;(ROW()-12+17)&amp;":L"&amp;(ROW()-12+17))))</f>
        <v/>
      </c>
      <c r="K13" s="82" t="str">
        <f ca="1">IF(
   AND(
       ISNUMBER(INDIRECT("'配布申込書◆単独'!J"&amp;(ROW()-12+17))),
       NOT(ISNUMBER(INDIRECT("'配布申込書◆単独'!K"&amp;(ROW()-12+17)))),
       NOT(ISNUMBER(INDIRECT("'配布申込書◆単独'!L"&amp;(ROW()-12+17))))
   ),
   "戸建",
IF(
   AND(
       NOT(ISNUMBER(INDIRECT("'配布申込書◆単独'!J"&amp;(ROW()-12+17)))),
       ISNUMBER(INDIRECT("'配布申込書◆単独'!K"&amp;(ROW()-12+17))),
       NOT(ISNUMBER(INDIRECT("'配布申込書◆単独'!L"&amp;(ROW()-12+17))))
   ),
   "集合",
IF(
   AND(
       ISNUMBER(INDIRECT("'配布申込書◆単独'!J"&amp;(ROW()-12+17))),
       ISNUMBER(INDIRECT("'配布申込書◆単独'!K"&amp;(ROW()-12+17))),
       NOT(ISNUMBER(INDIRECT("'配布申込書◆単独'!L"&amp;(ROW()-12+17))))
   ),
   "事業所除外",
IF(
   AND(
       NOT(ISNUMBER(INDIRECT("'配布申込書◆単独'!J"&amp;(ROW()-12+17)))),
       NOT(ISNUMBER(INDIRECT("'配布申込書◆単独'!K"&amp;(ROW()-12+17)))),
       ISNUMBER(INDIRECT("'配布申込書◆単独'!L"&amp;(ROW()-12+17)))
   ),
   "全戸",
IF(
   OR(
       AND(
           ISNUMBER(INDIRECT("'配布申込書◆単独'!L"&amp;(ROW()-12+17))),
           ISNUMBER(INDIRECT("'配布申込書◆単独'!J"&amp;(ROW()-12+17)))
       ),
       AND(
           ISNUMBER(INDIRECT("'配布申込書◆単独'!L"&amp;(ROW()-12+17))),
           ISNUMBER(INDIRECT("'配布申込書◆単独'!K"&amp;(ROW()-12+17)))
       )
   ),
   "エラー",
   ""
)))))</f>
        <v/>
      </c>
      <c r="L13" s="79" t="str">
        <f t="shared" ref="L13:L32" ca="1" si="4">IF(
    OR(
        AND(
            ISNUMBER(INDIRECT("'配布申込書◆単独'!J"&amp;(ROW()-12+17))),
            INDIRECT("'配布申込書◆単独'!J"&amp;(ROW()-12+17)) &lt;&gt; INDIRECT("'配布申込書◆単独'!D"&amp;(ROW()-12+17))
        ),
        AND(
            ISNUMBER(INDIRECT("'配布申込書◆単独'!K"&amp;(ROW()-12+17))),
            INDIRECT("'配布申込書◆単独'!K"&amp;(ROW()-12+17)) &lt;&gt; INDIRECT("'配布申込書◆単独'!E"&amp;(ROW()-12+17))
        ),
        AND(
            ISNUMBER(INDIRECT("'配布申込書◆単独'!L"&amp;(ROW()-12+17))),
            INDIRECT("'配布申込書◆単独'!L"&amp;(ROW()-12+17)) &lt;&gt; INDIRECT("'配布申込書◆単独'!F"&amp;(ROW()-12+17))
        )
    ),
    "調整エリア",
    ""
)</f>
        <v/>
      </c>
    </row>
    <row r="14" spans="1:12">
      <c r="A14" t="s">
        <v>317</v>
      </c>
      <c r="B14" s="85" t="s">
        <v>338</v>
      </c>
      <c r="C14" t="str">
        <f t="shared" ca="1" si="0"/>
        <v/>
      </c>
      <c r="D14" s="82" t="str">
        <f t="shared" ca="1" si="1"/>
        <v/>
      </c>
      <c r="E14" s="79" t="str">
        <f t="shared" ca="1" si="2"/>
        <v/>
      </c>
      <c r="H14" t="s">
        <v>317</v>
      </c>
      <c r="I14" s="85" t="s">
        <v>338</v>
      </c>
      <c r="J14" t="str">
        <f t="shared" ca="1" si="3"/>
        <v/>
      </c>
      <c r="K14" s="82" t="str">
        <f ca="1">IF(
   AND(
       ISNUMBER(INDIRECT("'配布申込書◆単独'!J"&amp;(ROW()-12+17))),
       NOT(ISNUMBER(INDIRECT("'配布申込書◆単独'!K"&amp;(ROW()-12+17)))),
       NOT(ISNUMBER(INDIRECT("'配布申込書◆単独'!L"&amp;(ROW()-12+17))))
   ),
   "戸建",
IF(
   AND(
       NOT(ISNUMBER(INDIRECT("'配布申込書◆単独'!J"&amp;(ROW()-12+17)))),
       ISNUMBER(INDIRECT("'配布申込書◆単独'!K"&amp;(ROW()-12+17))),
       NOT(ISNUMBER(INDIRECT("'配布申込書◆単独'!L"&amp;(ROW()-12+17))))
   ),
   "集合",
IF(
   AND(
       ISNUMBER(INDIRECT("'配布申込書◆単独'!J"&amp;(ROW()-12+17))),
       ISNUMBER(INDIRECT("'配布申込書◆単独'!K"&amp;(ROW()-12+17))),
       NOT(ISNUMBER(INDIRECT("'配布申込書◆単独'!L"&amp;(ROW()-12+17))))
   ),
   "事業所除外",
IF(
   AND(
       NOT(ISNUMBER(INDIRECT("'配布申込書◆単独'!J"&amp;(ROW()-12+17)))),
       NOT(ISNUMBER(INDIRECT("'配布申込書◆単独'!K"&amp;(ROW()-12+17)))),
       ISNUMBER(INDIRECT("'配布申込書◆単独'!L"&amp;(ROW()-12+17)))
   ),
   "全戸",
IF(
   OR(
       AND(
           ISNUMBER(INDIRECT("'配布申込書◆単独'!L"&amp;(ROW()-12+17))),
           ISNUMBER(INDIRECT("'配布申込書◆単独'!J"&amp;(ROW()-12+17)))
       ),
       AND(
           ISNUMBER(INDIRECT("'配布申込書◆単独'!L"&amp;(ROW()-12+17))),
           ISNUMBER(INDIRECT("'配布申込書◆単独'!K"&amp;(ROW()-12+17)))
       )
   ),
   "エラー",
   ""
)))))</f>
        <v/>
      </c>
      <c r="L14" s="79" t="str">
        <f t="shared" ca="1" si="4"/>
        <v/>
      </c>
    </row>
    <row r="15" spans="1:12">
      <c r="A15" t="s">
        <v>317</v>
      </c>
      <c r="B15" s="85" t="s">
        <v>342</v>
      </c>
      <c r="C15" t="str">
        <f t="shared" ca="1" si="0"/>
        <v/>
      </c>
      <c r="D15" s="82" t="str">
        <f t="shared" ca="1" si="1"/>
        <v/>
      </c>
      <c r="E15" s="79" t="str">
        <f t="shared" ca="1" si="2"/>
        <v/>
      </c>
      <c r="H15" t="s">
        <v>317</v>
      </c>
      <c r="I15" s="85" t="s">
        <v>342</v>
      </c>
      <c r="J15" t="str">
        <f t="shared" ca="1" si="3"/>
        <v/>
      </c>
      <c r="K15" s="82" t="str">
        <f t="shared" ref="K15:K32" ca="1" si="5">IF(
   AND(
       ISNUMBER(INDIRECT("'配布申込書◆単独'!J"&amp;(ROW()-12+17))),
       NOT(ISNUMBER(INDIRECT("'配布申込書◆単独'!K"&amp;(ROW()-12+17)))),
       NOT(ISNUMBER(INDIRECT("'配布申込書◆単独'!L"&amp;(ROW()-12+17))))
   ),
   "戸建",
IF(
   AND(
       NOT(ISNUMBER(INDIRECT("'配布申込書◆単独'!J"&amp;(ROW()-12+17)))),
       ISNUMBER(INDIRECT("'配布申込書◆単独'!K"&amp;(ROW()-12+17))),
       NOT(ISNUMBER(INDIRECT("'配布申込書◆単独'!L"&amp;(ROW()-12+17))))
   ),
   "集合",
IF(
   AND(
       ISNUMBER(INDIRECT("'配布申込書◆単独'!J"&amp;(ROW()-12+17))),
       ISNUMBER(INDIRECT("'配布申込書◆単独'!K"&amp;(ROW()-12+17))),
       NOT(ISNUMBER(INDIRECT("'配布申込書◆単独'!L"&amp;(ROW()-12+17))))
   ),
   "事業所除外",
IF(
   AND(
       NOT(ISNUMBER(INDIRECT("'配布申込書◆単独'!J"&amp;(ROW()-12+17)))),
       NOT(ISNUMBER(INDIRECT("'配布申込書◆単独'!K"&amp;(ROW()-12+17)))),
       ISNUMBER(INDIRECT("'配布申込書◆単独'!L"&amp;(ROW()-12+17)))
   ),
   "全戸",
IF(
   OR(
       AND(
           ISNUMBER(INDIRECT("'配布申込書◆単独'!L"&amp;(ROW()-12+17))),
           ISNUMBER(INDIRECT("'配布申込書◆単独'!J"&amp;(ROW()-12+17)))
       ),
       AND(
           ISNUMBER(INDIRECT("'配布申込書◆単独'!L"&amp;(ROW()-12+17))),
           ISNUMBER(INDIRECT("'配布申込書◆単独'!K"&amp;(ROW()-12+17)))
       )
   ),
   "エラー",
   ""
)))))</f>
        <v/>
      </c>
      <c r="L15" s="79" t="str">
        <f t="shared" ca="1" si="4"/>
        <v/>
      </c>
    </row>
    <row r="16" spans="1:12">
      <c r="A16" t="s">
        <v>317</v>
      </c>
      <c r="B16" s="85" t="s">
        <v>417</v>
      </c>
      <c r="C16" t="str">
        <f t="shared" ca="1" si="0"/>
        <v/>
      </c>
      <c r="D16" s="82" t="str">
        <f t="shared" ca="1" si="1"/>
        <v/>
      </c>
      <c r="E16" s="79" t="str">
        <f t="shared" ca="1" si="2"/>
        <v/>
      </c>
      <c r="H16" t="s">
        <v>317</v>
      </c>
      <c r="I16" s="85" t="s">
        <v>417</v>
      </c>
      <c r="J16" t="str">
        <f t="shared" ca="1" si="3"/>
        <v/>
      </c>
      <c r="K16" s="82" t="str">
        <f ca="1">IF(
   AND(
       ISNUMBER(INDIRECT("'配布申込書◆単独'!J"&amp;(ROW()-12+17))),
       NOT(ISNUMBER(INDIRECT("'配布申込書◆単独'!K"&amp;(ROW()-12+17)))),
       NOT(ISNUMBER(INDIRECT("'配布申込書◆単独'!L"&amp;(ROW()-12+17))))
   ),
   "戸建",
IF(
   AND(
       NOT(ISNUMBER(INDIRECT("'配布申込書◆単独'!J"&amp;(ROW()-12+17)))),
       ISNUMBER(INDIRECT("'配布申込書◆単独'!K"&amp;(ROW()-12+17))),
       NOT(ISNUMBER(INDIRECT("'配布申込書◆単独'!L"&amp;(ROW()-12+17))))
   ),
   "集合",
IF(
   AND(
       ISNUMBER(INDIRECT("'配布申込書◆単独'!J"&amp;(ROW()-12+17))),
       ISNUMBER(INDIRECT("'配布申込書◆単独'!K"&amp;(ROW()-12+17))),
       NOT(ISNUMBER(INDIRECT("'配布申込書◆単独'!L"&amp;(ROW()-12+17))))
   ),
   "事業所除外",
IF(
   AND(
       NOT(ISNUMBER(INDIRECT("'配布申込書◆単独'!J"&amp;(ROW()-12+17)))),
       NOT(ISNUMBER(INDIRECT("'配布申込書◆単独'!K"&amp;(ROW()-12+17)))),
       ISNUMBER(INDIRECT("'配布申込書◆単独'!L"&amp;(ROW()-12+17)))
   ),
   "全戸",
IF(
   OR(
       AND(
           ISNUMBER(INDIRECT("'配布申込書◆単独'!L"&amp;(ROW()-12+17))),
           ISNUMBER(INDIRECT("'配布申込書◆単独'!J"&amp;(ROW()-12+17)))
       ),
       AND(
           ISNUMBER(INDIRECT("'配布申込書◆単独'!L"&amp;(ROW()-12+17))),
           ISNUMBER(INDIRECT("'配布申込書◆単独'!K"&amp;(ROW()-12+17)))
       )
   ),
   "エラー",
   ""
)))))</f>
        <v/>
      </c>
      <c r="L16" s="79" t="str">
        <f t="shared" ca="1" si="4"/>
        <v/>
      </c>
    </row>
    <row r="17" spans="1:12">
      <c r="A17" t="s">
        <v>317</v>
      </c>
      <c r="B17" s="85" t="s">
        <v>339</v>
      </c>
      <c r="C17" t="str">
        <f t="shared" ca="1" si="0"/>
        <v/>
      </c>
      <c r="D17" s="82" t="str">
        <f t="shared" ca="1" si="1"/>
        <v/>
      </c>
      <c r="E17" s="79" t="str">
        <f t="shared" ca="1" si="2"/>
        <v/>
      </c>
      <c r="H17" t="s">
        <v>317</v>
      </c>
      <c r="I17" s="85" t="s">
        <v>339</v>
      </c>
      <c r="J17" t="str">
        <f t="shared" ca="1" si="3"/>
        <v/>
      </c>
      <c r="K17" s="82" t="str">
        <f t="shared" ca="1" si="5"/>
        <v/>
      </c>
      <c r="L17" s="79" t="str">
        <f t="shared" ca="1" si="4"/>
        <v/>
      </c>
    </row>
    <row r="18" spans="1:12">
      <c r="A18" t="s">
        <v>317</v>
      </c>
      <c r="B18" s="85" t="s">
        <v>418</v>
      </c>
      <c r="C18" t="str">
        <f t="shared" ca="1" si="0"/>
        <v/>
      </c>
      <c r="D18" s="82" t="str">
        <f t="shared" ca="1" si="1"/>
        <v/>
      </c>
      <c r="E18" s="79" t="str">
        <f t="shared" ca="1" si="2"/>
        <v/>
      </c>
      <c r="H18" t="s">
        <v>317</v>
      </c>
      <c r="I18" s="85" t="s">
        <v>418</v>
      </c>
      <c r="J18" t="str">
        <f t="shared" ca="1" si="3"/>
        <v/>
      </c>
      <c r="K18" s="82" t="str">
        <f t="shared" ca="1" si="5"/>
        <v/>
      </c>
      <c r="L18" s="79" t="str">
        <f t="shared" ca="1" si="4"/>
        <v/>
      </c>
    </row>
    <row r="19" spans="1:12">
      <c r="A19" t="s">
        <v>317</v>
      </c>
      <c r="B19" s="85" t="s">
        <v>340</v>
      </c>
      <c r="C19" t="str">
        <f t="shared" ca="1" si="0"/>
        <v/>
      </c>
      <c r="D19" s="82" t="str">
        <f t="shared" ca="1" si="1"/>
        <v/>
      </c>
      <c r="E19" s="79" t="str">
        <f t="shared" ca="1" si="2"/>
        <v/>
      </c>
      <c r="H19" t="s">
        <v>317</v>
      </c>
      <c r="I19" s="85" t="s">
        <v>340</v>
      </c>
      <c r="J19" t="str">
        <f t="shared" ca="1" si="3"/>
        <v/>
      </c>
      <c r="K19" s="82" t="str">
        <f t="shared" ca="1" si="5"/>
        <v/>
      </c>
      <c r="L19" s="79" t="str">
        <f t="shared" ca="1" si="4"/>
        <v/>
      </c>
    </row>
    <row r="20" spans="1:12">
      <c r="A20" t="s">
        <v>317</v>
      </c>
      <c r="B20" s="85" t="s">
        <v>419</v>
      </c>
      <c r="C20" t="str">
        <f t="shared" ca="1" si="0"/>
        <v/>
      </c>
      <c r="D20" s="82" t="str">
        <f t="shared" ca="1" si="1"/>
        <v/>
      </c>
      <c r="E20" s="79" t="str">
        <f t="shared" ca="1" si="2"/>
        <v/>
      </c>
      <c r="H20" t="s">
        <v>317</v>
      </c>
      <c r="I20" s="85" t="s">
        <v>419</v>
      </c>
      <c r="J20" t="str">
        <f t="shared" ca="1" si="3"/>
        <v/>
      </c>
      <c r="K20" s="82" t="str">
        <f t="shared" ca="1" si="5"/>
        <v/>
      </c>
      <c r="L20" s="79" t="str">
        <f t="shared" ca="1" si="4"/>
        <v/>
      </c>
    </row>
    <row r="21" spans="1:12">
      <c r="A21" t="s">
        <v>317</v>
      </c>
      <c r="B21" s="85" t="s">
        <v>420</v>
      </c>
      <c r="C21" t="str">
        <f t="shared" ca="1" si="0"/>
        <v/>
      </c>
      <c r="D21" s="82" t="str">
        <f t="shared" ca="1" si="1"/>
        <v/>
      </c>
      <c r="E21" s="79" t="str">
        <f t="shared" ca="1" si="2"/>
        <v/>
      </c>
      <c r="H21" t="s">
        <v>317</v>
      </c>
      <c r="I21" s="85" t="s">
        <v>420</v>
      </c>
      <c r="J21" t="str">
        <f t="shared" ca="1" si="3"/>
        <v/>
      </c>
      <c r="K21" s="82" t="str">
        <f t="shared" ca="1" si="5"/>
        <v/>
      </c>
      <c r="L21" s="79" t="str">
        <f t="shared" ca="1" si="4"/>
        <v/>
      </c>
    </row>
    <row r="22" spans="1:12">
      <c r="A22" t="s">
        <v>317</v>
      </c>
      <c r="B22" s="85" t="s">
        <v>421</v>
      </c>
      <c r="C22" t="str">
        <f t="shared" ca="1" si="0"/>
        <v/>
      </c>
      <c r="D22" s="82" t="str">
        <f t="shared" ca="1" si="1"/>
        <v/>
      </c>
      <c r="E22" s="79" t="str">
        <f t="shared" ca="1" si="2"/>
        <v/>
      </c>
      <c r="H22" t="s">
        <v>317</v>
      </c>
      <c r="I22" s="85" t="s">
        <v>421</v>
      </c>
      <c r="J22" t="str">
        <f t="shared" ca="1" si="3"/>
        <v/>
      </c>
      <c r="K22" s="82" t="str">
        <f t="shared" ca="1" si="5"/>
        <v/>
      </c>
      <c r="L22" s="79" t="str">
        <f t="shared" ca="1" si="4"/>
        <v/>
      </c>
    </row>
    <row r="23" spans="1:12">
      <c r="A23" t="s">
        <v>317</v>
      </c>
      <c r="B23" s="85" t="s">
        <v>436</v>
      </c>
      <c r="C23" t="str">
        <f t="shared" ca="1" si="0"/>
        <v/>
      </c>
      <c r="D23" s="82" t="str">
        <f t="shared" ca="1" si="1"/>
        <v/>
      </c>
      <c r="E23" s="79" t="str">
        <f t="shared" ca="1" si="2"/>
        <v/>
      </c>
      <c r="H23" t="s">
        <v>317</v>
      </c>
      <c r="I23" s="85" t="s">
        <v>436</v>
      </c>
      <c r="J23" t="str">
        <f t="shared" ca="1" si="3"/>
        <v/>
      </c>
      <c r="K23" s="82" t="str">
        <f t="shared" ca="1" si="5"/>
        <v/>
      </c>
      <c r="L23" s="79" t="str">
        <f t="shared" ca="1" si="4"/>
        <v/>
      </c>
    </row>
    <row r="24" spans="1:12">
      <c r="A24" t="s">
        <v>317</v>
      </c>
      <c r="B24" s="85" t="s">
        <v>437</v>
      </c>
      <c r="C24" t="str">
        <f t="shared" ca="1" si="0"/>
        <v/>
      </c>
      <c r="D24" s="82" t="str">
        <f t="shared" ca="1" si="1"/>
        <v/>
      </c>
      <c r="E24" s="79" t="str">
        <f t="shared" ca="1" si="2"/>
        <v/>
      </c>
      <c r="H24" t="s">
        <v>317</v>
      </c>
      <c r="I24" s="85" t="s">
        <v>437</v>
      </c>
      <c r="J24" t="str">
        <f t="shared" ca="1" si="3"/>
        <v/>
      </c>
      <c r="K24" s="82" t="str">
        <f t="shared" ca="1" si="5"/>
        <v/>
      </c>
      <c r="L24" s="79" t="str">
        <f t="shared" ca="1" si="4"/>
        <v/>
      </c>
    </row>
    <row r="25" spans="1:12">
      <c r="A25" t="s">
        <v>317</v>
      </c>
      <c r="B25" s="85" t="s">
        <v>439</v>
      </c>
      <c r="C25" t="str">
        <f t="shared" ca="1" si="0"/>
        <v/>
      </c>
      <c r="D25" s="82" t="str">
        <f t="shared" ca="1" si="1"/>
        <v/>
      </c>
      <c r="E25" s="79" t="str">
        <f t="shared" ca="1" si="2"/>
        <v/>
      </c>
      <c r="H25" t="s">
        <v>317</v>
      </c>
      <c r="I25" s="85" t="s">
        <v>439</v>
      </c>
      <c r="J25" t="str">
        <f t="shared" ca="1" si="3"/>
        <v/>
      </c>
      <c r="K25" s="82" t="str">
        <f t="shared" ca="1" si="5"/>
        <v/>
      </c>
      <c r="L25" s="79" t="str">
        <f t="shared" ca="1" si="4"/>
        <v/>
      </c>
    </row>
    <row r="26" spans="1:12">
      <c r="A26" t="s">
        <v>317</v>
      </c>
      <c r="B26" s="85" t="s">
        <v>440</v>
      </c>
      <c r="C26" t="str">
        <f t="shared" ca="1" si="0"/>
        <v/>
      </c>
      <c r="D26" s="82" t="str">
        <f t="shared" ca="1" si="1"/>
        <v/>
      </c>
      <c r="E26" s="79" t="str">
        <f t="shared" ca="1" si="2"/>
        <v/>
      </c>
      <c r="H26" t="s">
        <v>317</v>
      </c>
      <c r="I26" s="85" t="s">
        <v>440</v>
      </c>
      <c r="J26" t="str">
        <f t="shared" ca="1" si="3"/>
        <v/>
      </c>
      <c r="K26" s="82" t="str">
        <f t="shared" ca="1" si="5"/>
        <v/>
      </c>
      <c r="L26" s="79" t="str">
        <f t="shared" ca="1" si="4"/>
        <v/>
      </c>
    </row>
    <row r="27" spans="1:12">
      <c r="A27" t="s">
        <v>317</v>
      </c>
      <c r="B27" s="85" t="s">
        <v>441</v>
      </c>
      <c r="C27" t="str">
        <f t="shared" ca="1" si="0"/>
        <v/>
      </c>
      <c r="D27" s="82" t="str">
        <f t="shared" ca="1" si="1"/>
        <v/>
      </c>
      <c r="E27" s="79" t="str">
        <f t="shared" ca="1" si="2"/>
        <v/>
      </c>
      <c r="H27" t="s">
        <v>317</v>
      </c>
      <c r="I27" s="85" t="s">
        <v>441</v>
      </c>
      <c r="J27" t="str">
        <f t="shared" ca="1" si="3"/>
        <v/>
      </c>
      <c r="K27" s="82" t="str">
        <f t="shared" ca="1" si="5"/>
        <v/>
      </c>
      <c r="L27" s="79" t="str">
        <f t="shared" ca="1" si="4"/>
        <v/>
      </c>
    </row>
    <row r="28" spans="1:12">
      <c r="A28" t="s">
        <v>317</v>
      </c>
      <c r="B28" s="85" t="s">
        <v>442</v>
      </c>
      <c r="C28" t="str">
        <f t="shared" ca="1" si="0"/>
        <v/>
      </c>
      <c r="D28" s="82" t="str">
        <f t="shared" ca="1" si="1"/>
        <v/>
      </c>
      <c r="E28" s="79" t="str">
        <f t="shared" ca="1" si="2"/>
        <v/>
      </c>
      <c r="H28" t="s">
        <v>317</v>
      </c>
      <c r="I28" s="85" t="s">
        <v>442</v>
      </c>
      <c r="J28" t="str">
        <f t="shared" ca="1" si="3"/>
        <v/>
      </c>
      <c r="K28" s="82" t="str">
        <f t="shared" ca="1" si="5"/>
        <v/>
      </c>
      <c r="L28" s="79" t="str">
        <f t="shared" ca="1" si="4"/>
        <v/>
      </c>
    </row>
    <row r="29" spans="1:12">
      <c r="A29" t="s">
        <v>317</v>
      </c>
      <c r="B29" s="85" t="s">
        <v>443</v>
      </c>
      <c r="C29" t="str">
        <f t="shared" ca="1" si="0"/>
        <v/>
      </c>
      <c r="D29" s="82" t="str">
        <f t="shared" ca="1" si="1"/>
        <v/>
      </c>
      <c r="E29" s="79" t="str">
        <f t="shared" ca="1" si="2"/>
        <v/>
      </c>
      <c r="H29" t="s">
        <v>317</v>
      </c>
      <c r="I29" s="85" t="s">
        <v>443</v>
      </c>
      <c r="J29" t="str">
        <f t="shared" ca="1" si="3"/>
        <v/>
      </c>
      <c r="K29" s="82" t="str">
        <f t="shared" ca="1" si="5"/>
        <v/>
      </c>
      <c r="L29" s="79" t="str">
        <f t="shared" ca="1" si="4"/>
        <v/>
      </c>
    </row>
    <row r="30" spans="1:12">
      <c r="A30" t="s">
        <v>317</v>
      </c>
      <c r="B30" s="85" t="s">
        <v>450</v>
      </c>
      <c r="C30" t="str">
        <f t="shared" ca="1" si="0"/>
        <v/>
      </c>
      <c r="D30" s="82" t="str">
        <f t="shared" ca="1" si="1"/>
        <v/>
      </c>
      <c r="E30" s="79" t="str">
        <f t="shared" ca="1" si="2"/>
        <v/>
      </c>
      <c r="H30" t="s">
        <v>317</v>
      </c>
      <c r="I30" s="85" t="s">
        <v>450</v>
      </c>
      <c r="J30" t="str">
        <f t="shared" ca="1" si="3"/>
        <v/>
      </c>
      <c r="K30" s="82" t="str">
        <f t="shared" ca="1" si="5"/>
        <v/>
      </c>
      <c r="L30" s="79" t="str">
        <f t="shared" ca="1" si="4"/>
        <v/>
      </c>
    </row>
    <row r="31" spans="1:12">
      <c r="A31" t="s">
        <v>317</v>
      </c>
      <c r="B31" s="85" t="s">
        <v>451</v>
      </c>
      <c r="C31" t="str">
        <f t="shared" ca="1" si="0"/>
        <v/>
      </c>
      <c r="D31" s="82" t="str">
        <f t="shared" ca="1" si="1"/>
        <v/>
      </c>
      <c r="E31" s="79" t="str">
        <f t="shared" ca="1" si="2"/>
        <v/>
      </c>
      <c r="H31" t="s">
        <v>317</v>
      </c>
      <c r="I31" s="85" t="s">
        <v>451</v>
      </c>
      <c r="J31" t="str">
        <f t="shared" ca="1" si="3"/>
        <v/>
      </c>
      <c r="K31" s="82" t="str">
        <f t="shared" ca="1" si="5"/>
        <v/>
      </c>
      <c r="L31" s="79" t="str">
        <f t="shared" ca="1" si="4"/>
        <v/>
      </c>
    </row>
    <row r="32" spans="1:12">
      <c r="A32" t="s">
        <v>317</v>
      </c>
      <c r="B32" s="85" t="s">
        <v>452</v>
      </c>
      <c r="C32" t="str">
        <f t="shared" ca="1" si="0"/>
        <v/>
      </c>
      <c r="D32" s="82" t="str">
        <f t="shared" ca="1" si="1"/>
        <v>戸建</v>
      </c>
      <c r="E32" s="79" t="str">
        <f t="shared" ca="1" si="2"/>
        <v/>
      </c>
      <c r="H32" t="s">
        <v>317</v>
      </c>
      <c r="I32" s="85" t="s">
        <v>452</v>
      </c>
      <c r="J32" t="str">
        <f t="shared" ca="1" si="3"/>
        <v/>
      </c>
      <c r="K32" s="82" t="str">
        <f t="shared" ca="1" si="5"/>
        <v/>
      </c>
      <c r="L32" s="79" t="str">
        <f t="shared" ca="1" si="4"/>
        <v/>
      </c>
    </row>
  </sheetData>
  <autoFilter ref="A11:L32" xr:uid="{2B42D0CC-7617-41B3-96F1-141DE197C02D}"/>
  <mergeCells count="2">
    <mergeCell ref="A10:D10"/>
    <mergeCell ref="H10:K10"/>
  </mergeCells>
  <phoneticPr fontId="1"/>
  <conditionalFormatting sqref="D12:D32">
    <cfRule type="expression" dxfId="14" priority="6">
      <formula>$D12="エラー"</formula>
    </cfRule>
    <cfRule type="expression" dxfId="13" priority="7">
      <formula>$D12="事業所除外"</formula>
    </cfRule>
    <cfRule type="expression" dxfId="12" priority="8">
      <formula>$D12="集合"</formula>
    </cfRule>
    <cfRule type="expression" dxfId="11" priority="9">
      <formula>$D12="戸建"</formula>
    </cfRule>
    <cfRule type="expression" dxfId="10" priority="10">
      <formula>$D12="全戸"</formula>
    </cfRule>
  </conditionalFormatting>
  <conditionalFormatting sqref="K12:K32">
    <cfRule type="expression" dxfId="9" priority="1">
      <formula>$K12="エラー"</formula>
    </cfRule>
    <cfRule type="expression" dxfId="8" priority="2">
      <formula>$K12="事業所除外"</formula>
    </cfRule>
    <cfRule type="expression" dxfId="7" priority="3">
      <formula>$K12="集合"</formula>
    </cfRule>
    <cfRule type="expression" dxfId="6" priority="4">
      <formula>$K12="戸建"</formula>
    </cfRule>
    <cfRule type="expression" dxfId="5" priority="5">
      <formula>$K12="全戸"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988E2-FC4B-4A28-9CBB-84F89150E903}">
  <sheetPr codeName="Sheet8" filterMode="1">
    <tabColor rgb="FFFF0000"/>
  </sheetPr>
  <dimension ref="A1:I237"/>
  <sheetViews>
    <sheetView zoomScale="90" zoomScaleNormal="90" workbookViewId="0">
      <selection activeCell="C242" sqref="C242"/>
    </sheetView>
  </sheetViews>
  <sheetFormatPr baseColWidth="10" defaultColWidth="8.83203125" defaultRowHeight="18"/>
  <cols>
    <col min="1" max="1" width="13.1640625" customWidth="1"/>
    <col min="2" max="2" width="13.83203125" customWidth="1"/>
    <col min="3" max="3" width="22.1640625" customWidth="1"/>
    <col min="4" max="4" width="12.1640625" customWidth="1"/>
    <col min="5" max="5" width="15.1640625" customWidth="1"/>
    <col min="6" max="7" width="19.5" customWidth="1"/>
  </cols>
  <sheetData>
    <row r="1" spans="1:9" ht="33">
      <c r="A1" s="93" t="s">
        <v>614</v>
      </c>
    </row>
    <row r="2" spans="1:9">
      <c r="A2" t="s">
        <v>326</v>
      </c>
    </row>
    <row r="3" spans="1:9">
      <c r="A3" s="89" t="s">
        <v>320</v>
      </c>
      <c r="B3" s="84">
        <f ca="1">SUMIF(D:D, "全戸", C:C)</f>
        <v>0</v>
      </c>
    </row>
    <row r="4" spans="1:9">
      <c r="A4" s="88" t="s">
        <v>323</v>
      </c>
      <c r="B4" s="84">
        <f ca="1">SUMIF(D:D, "事業所除外", C:C)</f>
        <v>0</v>
      </c>
    </row>
    <row r="5" spans="1:9">
      <c r="A5" s="86" t="s">
        <v>322</v>
      </c>
      <c r="B5" s="84">
        <f ca="1">SUMIF(D:D, "戸建", C:C)</f>
        <v>0</v>
      </c>
    </row>
    <row r="6" spans="1:9">
      <c r="A6" s="87" t="s">
        <v>321</v>
      </c>
      <c r="B6" s="84">
        <f ca="1">SUMIF(D:D, "集合", C:C)</f>
        <v>0</v>
      </c>
    </row>
    <row r="7" spans="1:9">
      <c r="A7" s="92" t="s">
        <v>324</v>
      </c>
      <c r="B7" s="84">
        <f ca="1">SUM(B3:B6)</f>
        <v>0</v>
      </c>
    </row>
    <row r="9" spans="1:9">
      <c r="A9" t="s">
        <v>325</v>
      </c>
    </row>
    <row r="10" spans="1:9">
      <c r="A10" s="229" t="s">
        <v>318</v>
      </c>
      <c r="B10" s="229"/>
      <c r="C10" s="229"/>
      <c r="D10" s="229"/>
    </row>
    <row r="11" spans="1:9">
      <c r="A11" s="80" t="s">
        <v>312</v>
      </c>
      <c r="B11" s="80" t="s">
        <v>313</v>
      </c>
      <c r="C11" s="80" t="s">
        <v>314</v>
      </c>
      <c r="D11" s="80" t="s">
        <v>315</v>
      </c>
      <c r="E11" s="94" t="s">
        <v>316</v>
      </c>
      <c r="F11" s="81" t="s">
        <v>457</v>
      </c>
      <c r="G11" s="81" t="s">
        <v>458</v>
      </c>
      <c r="H11" s="83" t="s">
        <v>319</v>
      </c>
    </row>
    <row r="12" spans="1:9" hidden="1">
      <c r="A12" t="s">
        <v>317</v>
      </c>
      <c r="B12" s="85" t="s">
        <v>345</v>
      </c>
      <c r="C12" t="str">
        <f ca="1">IF(
    SUM(
        INDIRECT(
            "'"&amp;
            INDEX(【社内使用欄】システム連携設定!$C:$C,MATCH('【社内使用欄】システム連携用(ブロック別)'!F12,【社内使用欄】システム連携設定!$B:$B,0))&amp;
            "'!"&amp;
            INDEX(【社内使用欄】システム連携設定!$D:$D,MATCH('【社内使用欄】システム連携用(ブロック別)'!F12,【社内使用欄】システム連携設定!$B:$B,0))&amp;
            (INDEX(【社内使用欄】システム連携設定!$F:$F,MATCH('【社内使用欄】システム連携用(ブロック別)'!F12,【社内使用欄】システム連携設定!$B:$B,0))+(ROW()-INDEX(【社内使用欄】システム連携設定!$G:$G,MATCH('【社内使用欄】システム連携用(ブロック別)'!F12,【社内使用欄】システム連携設定!$B:$B,0))))&amp;
            ":"&amp;
            INDEX(【社内使用欄】システム連携設定!$E:$E,MATCH('【社内使用欄】システム連携用(ブロック別)'!F12,【社内使用欄】システム連携設定!$B:$B,0))&amp;
            (INDEX(【社内使用欄】システム連携設定!$F:$F,MATCH('【社内使用欄】システム連携用(ブロック別)'!F12,【社内使用欄】システム連携設定!$B:$B,0))+(ROW()-INDEX(【社内使用欄】システム連携設定!$G:$G,MATCH('【社内使用欄】システム連携用(ブロック別)'!F12,【社内使用欄】システム連携設定!$B:$B,0))))
        )
    )=0,
    "",
    SUM(
        INDIRECT(
            "'"&amp;
            INDEX(【社内使用欄】システム連携設定!$C:$C,MATCH('【社内使用欄】システム連携用(ブロック別)'!F12,【社内使用欄】システム連携設定!$B:$B,0))&amp;
            "'!"&amp;
            INDEX(【社内使用欄】システム連携設定!$D:$D,MATCH('【社内使用欄】システム連携用(ブロック別)'!F12,【社内使用欄】システム連携設定!$B:$B,0))&amp;
            (INDEX(【社内使用欄】システム連携設定!$F:$F,MATCH('【社内使用欄】システム連携用(ブロック別)'!F12,【社内使用欄】システム連携設定!$B:$B,0))+(ROW()-INDEX(【社内使用欄】システム連携設定!$G:$G,MATCH('【社内使用欄】システム連携用(ブロック別)'!F12,【社内使用欄】システム連携設定!$B:$B,0))))&amp;
            ":"&amp;
            INDEX(【社内使用欄】システム連携設定!$E:$E,MATCH('【社内使用欄】システム連携用(ブロック別)'!F12,【社内使用欄】システム連携設定!$B:$B,0))&amp;
            (INDEX(【社内使用欄】システム連携設定!$F:$F,MATCH('【社内使用欄】システム連携用(ブロック別)'!F12,【社内使用欄】システム連携設定!$B:$B,0))+(ROW()-INDEX(【社内使用欄】システム連携設定!$G:$G,MATCH('【社内使用欄】システム連携用(ブロック別)'!F12,【社内使用欄】システム連携設定!$B:$B,0))))
        )
    )
)</f>
        <v/>
      </c>
      <c r="D12" s="82" t="str">
        <f t="shared" ref="D12:D29" ca="1" si="0">IF(AND(ISNUMBER(INDIRECT(G12)),NOT(ISNUMBER(INDIRECT(LEFT(G12,FIND("!",G12))&amp;CHAR(CODE(MID(G12,FIND("!",G12)+1,1))+1)&amp;MID(G12,FIND("!",G12)+2,99)))),NOT(ISNUMBER(INDIRECT(LEFT(G12,FIND("!",G12))&amp;CHAR(CODE(MID(G12,FIND("!",G12)+1,1))+2)&amp;MID(G12,FIND("!",G12)+2,99))))),"戸建",
IF(AND(NOT(ISNUMBER(INDIRECT(G12))),ISNUMBER(INDIRECT(LEFT(G12,FIND("!",G12))&amp;CHAR(CODE(MID(G12,FIND("!",G12)+1,1))+1)&amp;MID(G12,FIND("!",G12)+2,99))),NOT(ISNUMBER(INDIRECT(LEFT(G12,FIND("!",G12))&amp;CHAR(CODE(MID(G12,FIND("!",G12)+1,1))+2)&amp;MID(G12,FIND("!",G12)+2,99))))),"集合",
IF(AND(ISNUMBER(INDIRECT(G12)),ISNUMBER(INDIRECT(LEFT(G12,FIND("!",G12))&amp;CHAR(CODE(MID(G12,FIND("!",G12)+1,1))+1)&amp;MID(G12,FIND("!",G12)+2,99))),NOT(ISNUMBER(INDIRECT(LEFT(G12,FIND("!",G12))&amp;CHAR(CODE(MID(G12,FIND("!",G12)+1,1))+2)&amp;MID(G12,FIND("!",G12)+2,99))))),"事業所除外",
IF(AND(NOT(ISNUMBER(INDIRECT(G12))),NOT(ISNUMBER(INDIRECT(LEFT(G12,FIND("!",G12))&amp;CHAR(CODE(MID(G12,FIND("!",G12)+1,1))+1)&amp;MID(G12,FIND("!",G12)+2,99)))),ISNUMBER(INDIRECT(LEFT(G12,FIND("!",G12))&amp;CHAR(CODE(MID(G12,FIND("!",G12)+1,1))+2)&amp;MID(G12,FIND("!",G12)+2,99)))),"全戸",
IF(OR(AND(ISNUMBER(INDIRECT(LEFT(G12,FIND("!",G12))&amp;CHAR(CODE(MID(G12,FIND("!",G12)+1,1))+2)&amp;MID(G12,FIND("!",G12)+2,99))),ISNUMBER(INDIRECT(G12))),AND(ISNUMBER(INDIRECT(LEFT(G12,FIND("!",G12))&amp;CHAR(CODE(MID(G12,FIND("!",G12)+1,1))+2)&amp;MID(G12,FIND("!",G12)+2,99))),ISNUMBER(INDIRECT(LEFT(G12,FIND("!",G12))&amp;CHAR(CODE(MID(G12,FIND("!",G12)+1,1))+1)&amp;MID(G12,FIND("!",G12)+2,99))))),"エラー","")))))</f>
        <v/>
      </c>
      <c r="E12" s="79" t="str">
        <f ca="1">IF(OR(
    AND(
        ISNUMBER(INDIRECT(G12)),
        INDIRECT(G12) &lt;&gt; INDIRECT(LEFT(G12,FIND("!",G12))&amp;CHAR(CODE(MID(G12,FIND("!",G12)+1,1))-3)&amp;MID(G12,FIND("!",G12)+2,99))
    ),
    AND(
        ISNUMBER(INDIRECT(LEFT(G12,FIND("!",G12))&amp;CHAR(CODE(MID(G12,FIND("!",G12)+1,1))+1)&amp;MID(G12,FIND("!",G12)+2,99))),
        INDIRECT(LEFT(G12,FIND("!",G12))&amp;CHAR(CODE(MID(G12,FIND("!",G12)+1,1))+1)&amp;MID(G12,FIND("!",G12)+2,99)) &lt;&gt; INDIRECT(LEFT(G12,FIND("!",G12))&amp;CHAR(CODE(MID(G12,FIND("!",G12)+1,1))-2)&amp;MID(G12,FIND("!",G12)+2,99))
    ),
    AND(
        ISNUMBER(INDIRECT(LEFT(G12,FIND("!",G12))&amp;CHAR(CODE(MID(G12,FIND("!",G12)+1,1))+2)&amp;MID(G12,FIND("!",G12)+2,99))),
        INDIRECT(LEFT(G12,FIND("!",G12))&amp;CHAR(CODE(MID(G12,FIND("!",G12)+1,1))+2)&amp;MID(G12,FIND("!",G12)+2,99)) &lt;&gt; INDIRECT(LEFT(G12,FIND("!",G12))&amp;CHAR(CODE(MID(G12,FIND("!",G12)+1,1))-1)&amp;MID(G12,FIND("!",G12)+2,99))
    )
), "調整エリア", "")</f>
        <v/>
      </c>
      <c r="F12" s="91" t="s">
        <v>333</v>
      </c>
      <c r="G12" s="90" t="str">
        <f>"'"&amp;INDEX(【社内使用欄】システム連携設定!$C:$C,MATCH('【社内使用欄】システム連携用(ブロック別)'!F12,【社内使用欄】システム連携設定!$B:$B,0))&amp;"'!"&amp;INDEX(【社内使用欄】システム連携設定!$D:$D,MATCH('【社内使用欄】システム連携用(ブロック別)'!F12,【社内使用欄】システム連携設定!$B:$B,0))&amp;(INDEX(【社内使用欄】システム連携設定!$F:$F,MATCH('【社内使用欄】システム連携用(ブロック別)'!F12,【社内使用欄】システム連携設定!$B:$B,0))+(ROW()-INDEX(【社内使用欄】システム連携設定!$G:$G,MATCH('【社内使用欄】システム連携用(ブロック別)'!F12,【社内使用欄】システム連携設定!$B:$B,0))))</f>
        <v>'A加茂名、B加茂'!F5</v>
      </c>
      <c r="I12" s="85"/>
    </row>
    <row r="13" spans="1:9" hidden="1">
      <c r="A13" t="s">
        <v>317</v>
      </c>
      <c r="B13" s="85" t="s">
        <v>346</v>
      </c>
      <c r="C13" t="str">
        <f ca="1">IF(
    SUM(
        INDIRECT(
            "'"&amp;
            INDEX(【社内使用欄】システム連携設定!$C:$C,MATCH('【社内使用欄】システム連携用(ブロック別)'!F13,【社内使用欄】システム連携設定!$B:$B,0))&amp;
            "'!"&amp;
            INDEX(【社内使用欄】システム連携設定!$D:$D,MATCH('【社内使用欄】システム連携用(ブロック別)'!F13,【社内使用欄】システム連携設定!$B:$B,0))&amp;
            (INDEX(【社内使用欄】システム連携設定!$F:$F,MATCH('【社内使用欄】システム連携用(ブロック別)'!F13,【社内使用欄】システム連携設定!$B:$B,0))+(ROW()-INDEX(【社内使用欄】システム連携設定!$G:$G,MATCH('【社内使用欄】システム連携用(ブロック別)'!F13,【社内使用欄】システム連携設定!$B:$B,0))))&amp;
            ":"&amp;
            INDEX(【社内使用欄】システム連携設定!$E:$E,MATCH('【社内使用欄】システム連携用(ブロック別)'!F13,【社内使用欄】システム連携設定!$B:$B,0))&amp;
            (INDEX(【社内使用欄】システム連携設定!$F:$F,MATCH('【社内使用欄】システム連携用(ブロック別)'!F13,【社内使用欄】システム連携設定!$B:$B,0))+(ROW()-INDEX(【社内使用欄】システム連携設定!$G:$G,MATCH('【社内使用欄】システム連携用(ブロック別)'!F13,【社内使用欄】システム連携設定!$B:$B,0))))
        )
    )=0,
    "",
    SUM(
        INDIRECT(
            "'"&amp;
            INDEX(【社内使用欄】システム連携設定!$C:$C,MATCH('【社内使用欄】システム連携用(ブロック別)'!F13,【社内使用欄】システム連携設定!$B:$B,0))&amp;
            "'!"&amp;
            INDEX(【社内使用欄】システム連携設定!$D:$D,MATCH('【社内使用欄】システム連携用(ブロック別)'!F13,【社内使用欄】システム連携設定!$B:$B,0))&amp;
            (INDEX(【社内使用欄】システム連携設定!$F:$F,MATCH('【社内使用欄】システム連携用(ブロック別)'!F13,【社内使用欄】システム連携設定!$B:$B,0))+(ROW()-INDEX(【社内使用欄】システム連携設定!$G:$G,MATCH('【社内使用欄】システム連携用(ブロック別)'!F13,【社内使用欄】システム連携設定!$B:$B,0))))&amp;
            ":"&amp;
            INDEX(【社内使用欄】システム連携設定!$E:$E,MATCH('【社内使用欄】システム連携用(ブロック別)'!F13,【社内使用欄】システム連携設定!$B:$B,0))&amp;
            (INDEX(【社内使用欄】システム連携設定!$F:$F,MATCH('【社内使用欄】システム連携用(ブロック別)'!F13,【社内使用欄】システム連携設定!$B:$B,0))+(ROW()-INDEX(【社内使用欄】システム連携設定!$G:$G,MATCH('【社内使用欄】システム連携用(ブロック別)'!F13,【社内使用欄】システム連携設定!$B:$B,0))))
        )
    )
)</f>
        <v/>
      </c>
      <c r="D13" s="82" t="str">
        <f t="shared" ca="1" si="0"/>
        <v/>
      </c>
      <c r="E13" s="79" t="str">
        <f t="shared" ref="E13:E76" ca="1" si="1">IF(OR(
    AND(
        ISNUMBER(INDIRECT(G13)),
        INDIRECT(G13) &lt;&gt; INDIRECT(LEFT(G13,FIND("!",G13))&amp;CHAR(CODE(MID(G13,FIND("!",G13)+1,1))-3)&amp;MID(G13,FIND("!",G13)+2,99))
    ),
    AND(
        ISNUMBER(INDIRECT(LEFT(G13,FIND("!",G13))&amp;CHAR(CODE(MID(G13,FIND("!",G13)+1,1))+1)&amp;MID(G13,FIND("!",G13)+2,99))),
        INDIRECT(LEFT(G13,FIND("!",G13))&amp;CHAR(CODE(MID(G13,FIND("!",G13)+1,1))+1)&amp;MID(G13,FIND("!",G13)+2,99)) &lt;&gt; INDIRECT(LEFT(G13,FIND("!",G13))&amp;CHAR(CODE(MID(G13,FIND("!",G13)+1,1))-2)&amp;MID(G13,FIND("!",G13)+2,99))
    ),
    AND(
        ISNUMBER(INDIRECT(LEFT(G13,FIND("!",G13))&amp;CHAR(CODE(MID(G13,FIND("!",G13)+1,1))+2)&amp;MID(G13,FIND("!",G13)+2,99))),
        INDIRECT(LEFT(G13,FIND("!",G13))&amp;CHAR(CODE(MID(G13,FIND("!",G13)+1,1))+2)&amp;MID(G13,FIND("!",G13)+2,99)) &lt;&gt; INDIRECT(LEFT(G13,FIND("!",G13))&amp;CHAR(CODE(MID(G13,FIND("!",G13)+1,1))-1)&amp;MID(G13,FIND("!",G13)+2,99))
    )
), "調整エリア", "")</f>
        <v/>
      </c>
      <c r="F13" s="91" t="s">
        <v>333</v>
      </c>
      <c r="G13" s="90" t="str">
        <f>"'"&amp;INDEX(【社内使用欄】システム連携設定!$C:$C,MATCH('【社内使用欄】システム連携用(ブロック別)'!F13,【社内使用欄】システム連携設定!$B:$B,0))&amp;"'!"&amp;INDEX(【社内使用欄】システム連携設定!$D:$D,MATCH('【社内使用欄】システム連携用(ブロック別)'!F13,【社内使用欄】システム連携設定!$B:$B,0))&amp;(INDEX(【社内使用欄】システム連携設定!$F:$F,MATCH('【社内使用欄】システム連携用(ブロック別)'!F13,【社内使用欄】システム連携設定!$B:$B,0))+(ROW()-INDEX(【社内使用欄】システム連携設定!$G:$G,MATCH('【社内使用欄】システム連携用(ブロック別)'!F13,【社内使用欄】システム連携設定!$B:$B,0))))</f>
        <v>'A加茂名、B加茂'!F6</v>
      </c>
    </row>
    <row r="14" spans="1:9" hidden="1">
      <c r="A14" t="s">
        <v>317</v>
      </c>
      <c r="B14" s="85" t="s">
        <v>347</v>
      </c>
      <c r="C14" t="str">
        <f ca="1">IF(
    SUM(
        INDIRECT(
            "'"&amp;
            INDEX(【社内使用欄】システム連携設定!$C:$C,MATCH('【社内使用欄】システム連携用(ブロック別)'!F14,【社内使用欄】システム連携設定!$B:$B,0))&amp;
            "'!"&amp;
            INDEX(【社内使用欄】システム連携設定!$D:$D,MATCH('【社内使用欄】システム連携用(ブロック別)'!F14,【社内使用欄】システム連携設定!$B:$B,0))&amp;
            (INDEX(【社内使用欄】システム連携設定!$F:$F,MATCH('【社内使用欄】システム連携用(ブロック別)'!F14,【社内使用欄】システム連携設定!$B:$B,0))+(ROW()-INDEX(【社内使用欄】システム連携設定!$G:$G,MATCH('【社内使用欄】システム連携用(ブロック別)'!F14,【社内使用欄】システム連携設定!$B:$B,0))))&amp;
            ":"&amp;
            INDEX(【社内使用欄】システム連携設定!$E:$E,MATCH('【社内使用欄】システム連携用(ブロック別)'!F14,【社内使用欄】システム連携設定!$B:$B,0))&amp;
            (INDEX(【社内使用欄】システム連携設定!$F:$F,MATCH('【社内使用欄】システム連携用(ブロック別)'!F14,【社内使用欄】システム連携設定!$B:$B,0))+(ROW()-INDEX(【社内使用欄】システム連携設定!$G:$G,MATCH('【社内使用欄】システム連携用(ブロック別)'!F14,【社内使用欄】システム連携設定!$B:$B,0))))
        )
    )=0,
    "",
    SUM(
        INDIRECT(
            "'"&amp;
            INDEX(【社内使用欄】システム連携設定!$C:$C,MATCH('【社内使用欄】システム連携用(ブロック別)'!F14,【社内使用欄】システム連携設定!$B:$B,0))&amp;
            "'!"&amp;
            INDEX(【社内使用欄】システム連携設定!$D:$D,MATCH('【社内使用欄】システム連携用(ブロック別)'!F14,【社内使用欄】システム連携設定!$B:$B,0))&amp;
            (INDEX(【社内使用欄】システム連携設定!$F:$F,MATCH('【社内使用欄】システム連携用(ブロック別)'!F14,【社内使用欄】システム連携設定!$B:$B,0))+(ROW()-INDEX(【社内使用欄】システム連携設定!$G:$G,MATCH('【社内使用欄】システム連携用(ブロック別)'!F14,【社内使用欄】システム連携設定!$B:$B,0))))&amp;
            ":"&amp;
            INDEX(【社内使用欄】システム連携設定!$E:$E,MATCH('【社内使用欄】システム連携用(ブロック別)'!F14,【社内使用欄】システム連携設定!$B:$B,0))&amp;
            (INDEX(【社内使用欄】システム連携設定!$F:$F,MATCH('【社内使用欄】システム連携用(ブロック別)'!F14,【社内使用欄】システム連携設定!$B:$B,0))+(ROW()-INDEX(【社内使用欄】システム連携設定!$G:$G,MATCH('【社内使用欄】システム連携用(ブロック別)'!F14,【社内使用欄】システム連携設定!$B:$B,0))))
        )
    )
)</f>
        <v/>
      </c>
      <c r="D14" s="82" t="str">
        <f t="shared" ca="1" si="0"/>
        <v/>
      </c>
      <c r="E14" s="79" t="str">
        <f t="shared" ca="1" si="1"/>
        <v/>
      </c>
      <c r="F14" s="91" t="s">
        <v>333</v>
      </c>
      <c r="G14" s="90" t="str">
        <f>"'"&amp;INDEX(【社内使用欄】システム連携設定!$C:$C,MATCH('【社内使用欄】システム連携用(ブロック別)'!F14,【社内使用欄】システム連携設定!$B:$B,0))&amp;"'!"&amp;INDEX(【社内使用欄】システム連携設定!$D:$D,MATCH('【社内使用欄】システム連携用(ブロック別)'!F14,【社内使用欄】システム連携設定!$B:$B,0))&amp;(INDEX(【社内使用欄】システム連携設定!$F:$F,MATCH('【社内使用欄】システム連携用(ブロック別)'!F14,【社内使用欄】システム連携設定!$B:$B,0))+(ROW()-INDEX(【社内使用欄】システム連携設定!$G:$G,MATCH('【社内使用欄】システム連携用(ブロック別)'!F14,【社内使用欄】システム連携設定!$B:$B,0))))</f>
        <v>'A加茂名、B加茂'!F7</v>
      </c>
    </row>
    <row r="15" spans="1:9" hidden="1">
      <c r="A15" t="s">
        <v>317</v>
      </c>
      <c r="B15" s="85" t="s">
        <v>348</v>
      </c>
      <c r="C15" t="str">
        <f ca="1">IF(
    SUM(
        INDIRECT(
            "'"&amp;
            INDEX(【社内使用欄】システム連携設定!$C:$C,MATCH('【社内使用欄】システム連携用(ブロック別)'!F15,【社内使用欄】システム連携設定!$B:$B,0))&amp;
            "'!"&amp;
            INDEX(【社内使用欄】システム連携設定!$D:$D,MATCH('【社内使用欄】システム連携用(ブロック別)'!F15,【社内使用欄】システム連携設定!$B:$B,0))&amp;
            (INDEX(【社内使用欄】システム連携設定!$F:$F,MATCH('【社内使用欄】システム連携用(ブロック別)'!F15,【社内使用欄】システム連携設定!$B:$B,0))+(ROW()-INDEX(【社内使用欄】システム連携設定!$G:$G,MATCH('【社内使用欄】システム連携用(ブロック別)'!F15,【社内使用欄】システム連携設定!$B:$B,0))))&amp;
            ":"&amp;
            INDEX(【社内使用欄】システム連携設定!$E:$E,MATCH('【社内使用欄】システム連携用(ブロック別)'!F15,【社内使用欄】システム連携設定!$B:$B,0))&amp;
            (INDEX(【社内使用欄】システム連携設定!$F:$F,MATCH('【社内使用欄】システム連携用(ブロック別)'!F15,【社内使用欄】システム連携設定!$B:$B,0))+(ROW()-INDEX(【社内使用欄】システム連携設定!$G:$G,MATCH('【社内使用欄】システム連携用(ブロック別)'!F15,【社内使用欄】システム連携設定!$B:$B,0))))
        )
    )=0,
    "",
    SUM(
        INDIRECT(
            "'"&amp;
            INDEX(【社内使用欄】システム連携設定!$C:$C,MATCH('【社内使用欄】システム連携用(ブロック別)'!F15,【社内使用欄】システム連携設定!$B:$B,0))&amp;
            "'!"&amp;
            INDEX(【社内使用欄】システム連携設定!$D:$D,MATCH('【社内使用欄】システム連携用(ブロック別)'!F15,【社内使用欄】システム連携設定!$B:$B,0))&amp;
            (INDEX(【社内使用欄】システム連携設定!$F:$F,MATCH('【社内使用欄】システム連携用(ブロック別)'!F15,【社内使用欄】システム連携設定!$B:$B,0))+(ROW()-INDEX(【社内使用欄】システム連携設定!$G:$G,MATCH('【社内使用欄】システム連携用(ブロック別)'!F15,【社内使用欄】システム連携設定!$B:$B,0))))&amp;
            ":"&amp;
            INDEX(【社内使用欄】システム連携設定!$E:$E,MATCH('【社内使用欄】システム連携用(ブロック別)'!F15,【社内使用欄】システム連携設定!$B:$B,0))&amp;
            (INDEX(【社内使用欄】システム連携設定!$F:$F,MATCH('【社内使用欄】システム連携用(ブロック別)'!F15,【社内使用欄】システム連携設定!$B:$B,0))+(ROW()-INDEX(【社内使用欄】システム連携設定!$G:$G,MATCH('【社内使用欄】システム連携用(ブロック別)'!F15,【社内使用欄】システム連携設定!$B:$B,0))))
        )
    )
)</f>
        <v/>
      </c>
      <c r="D15" s="82" t="str">
        <f t="shared" ca="1" si="0"/>
        <v/>
      </c>
      <c r="E15" s="79" t="str">
        <f t="shared" ca="1" si="1"/>
        <v/>
      </c>
      <c r="F15" s="91" t="s">
        <v>333</v>
      </c>
      <c r="G15" s="90" t="str">
        <f>"'"&amp;INDEX(【社内使用欄】システム連携設定!$C:$C,MATCH('【社内使用欄】システム連携用(ブロック別)'!F15,【社内使用欄】システム連携設定!$B:$B,0))&amp;"'!"&amp;INDEX(【社内使用欄】システム連携設定!$D:$D,MATCH('【社内使用欄】システム連携用(ブロック別)'!F15,【社内使用欄】システム連携設定!$B:$B,0))&amp;(INDEX(【社内使用欄】システム連携設定!$F:$F,MATCH('【社内使用欄】システム連携用(ブロック別)'!F15,【社内使用欄】システム連携設定!$B:$B,0))+(ROW()-INDEX(【社内使用欄】システム連携設定!$G:$G,MATCH('【社内使用欄】システム連携用(ブロック別)'!F15,【社内使用欄】システム連携設定!$B:$B,0))))</f>
        <v>'A加茂名、B加茂'!F8</v>
      </c>
    </row>
    <row r="16" spans="1:9" hidden="1">
      <c r="A16" t="s">
        <v>317</v>
      </c>
      <c r="B16" s="85" t="s">
        <v>349</v>
      </c>
      <c r="C16" t="str">
        <f ca="1">IF(
    SUM(
        INDIRECT(
            "'"&amp;
            INDEX(【社内使用欄】システム連携設定!$C:$C,MATCH('【社内使用欄】システム連携用(ブロック別)'!F16,【社内使用欄】システム連携設定!$B:$B,0))&amp;
            "'!"&amp;
            INDEX(【社内使用欄】システム連携設定!$D:$D,MATCH('【社内使用欄】システム連携用(ブロック別)'!F16,【社内使用欄】システム連携設定!$B:$B,0))&amp;
            (INDEX(【社内使用欄】システム連携設定!$F:$F,MATCH('【社内使用欄】システム連携用(ブロック別)'!F16,【社内使用欄】システム連携設定!$B:$B,0))+(ROW()-INDEX(【社内使用欄】システム連携設定!$G:$G,MATCH('【社内使用欄】システム連携用(ブロック別)'!F16,【社内使用欄】システム連携設定!$B:$B,0))))&amp;
            ":"&amp;
            INDEX(【社内使用欄】システム連携設定!$E:$E,MATCH('【社内使用欄】システム連携用(ブロック別)'!F16,【社内使用欄】システム連携設定!$B:$B,0))&amp;
            (INDEX(【社内使用欄】システム連携設定!$F:$F,MATCH('【社内使用欄】システム連携用(ブロック別)'!F16,【社内使用欄】システム連携設定!$B:$B,0))+(ROW()-INDEX(【社内使用欄】システム連携設定!$G:$G,MATCH('【社内使用欄】システム連携用(ブロック別)'!F16,【社内使用欄】システム連携設定!$B:$B,0))))
        )
    )=0,
    "",
    SUM(
        INDIRECT(
            "'"&amp;
            INDEX(【社内使用欄】システム連携設定!$C:$C,MATCH('【社内使用欄】システム連携用(ブロック別)'!F16,【社内使用欄】システム連携設定!$B:$B,0))&amp;
            "'!"&amp;
            INDEX(【社内使用欄】システム連携設定!$D:$D,MATCH('【社内使用欄】システム連携用(ブロック別)'!F16,【社内使用欄】システム連携設定!$B:$B,0))&amp;
            (INDEX(【社内使用欄】システム連携設定!$F:$F,MATCH('【社内使用欄】システム連携用(ブロック別)'!F16,【社内使用欄】システム連携設定!$B:$B,0))+(ROW()-INDEX(【社内使用欄】システム連携設定!$G:$G,MATCH('【社内使用欄】システム連携用(ブロック別)'!F16,【社内使用欄】システム連携設定!$B:$B,0))))&amp;
            ":"&amp;
            INDEX(【社内使用欄】システム連携設定!$E:$E,MATCH('【社内使用欄】システム連携用(ブロック別)'!F16,【社内使用欄】システム連携設定!$B:$B,0))&amp;
            (INDEX(【社内使用欄】システム連携設定!$F:$F,MATCH('【社内使用欄】システム連携用(ブロック別)'!F16,【社内使用欄】システム連携設定!$B:$B,0))+(ROW()-INDEX(【社内使用欄】システム連携設定!$G:$G,MATCH('【社内使用欄】システム連携用(ブロック別)'!F16,【社内使用欄】システム連携設定!$B:$B,0))))
        )
    )
)</f>
        <v/>
      </c>
      <c r="D16" s="82" t="str">
        <f t="shared" ca="1" si="0"/>
        <v/>
      </c>
      <c r="E16" s="79" t="str">
        <f t="shared" ca="1" si="1"/>
        <v/>
      </c>
      <c r="F16" s="91" t="s">
        <v>333</v>
      </c>
      <c r="G16" s="90" t="str">
        <f>"'"&amp;INDEX(【社内使用欄】システム連携設定!$C:$C,MATCH('【社内使用欄】システム連携用(ブロック別)'!F16,【社内使用欄】システム連携設定!$B:$B,0))&amp;"'!"&amp;INDEX(【社内使用欄】システム連携設定!$D:$D,MATCH('【社内使用欄】システム連携用(ブロック別)'!F16,【社内使用欄】システム連携設定!$B:$B,0))&amp;(INDEX(【社内使用欄】システム連携設定!$F:$F,MATCH('【社内使用欄】システム連携用(ブロック別)'!F16,【社内使用欄】システム連携設定!$B:$B,0))+(ROW()-INDEX(【社内使用欄】システム連携設定!$G:$G,MATCH('【社内使用欄】システム連携用(ブロック別)'!F16,【社内使用欄】システム連携設定!$B:$B,0))))</f>
        <v>'A加茂名、B加茂'!F9</v>
      </c>
    </row>
    <row r="17" spans="1:7" hidden="1">
      <c r="A17" t="s">
        <v>317</v>
      </c>
      <c r="B17" s="85" t="s">
        <v>350</v>
      </c>
      <c r="C17" t="str">
        <f ca="1">IF(
    SUM(
        INDIRECT(
            "'"&amp;
            INDEX(【社内使用欄】システム連携設定!$C:$C,MATCH('【社内使用欄】システム連携用(ブロック別)'!F17,【社内使用欄】システム連携設定!$B:$B,0))&amp;
            "'!"&amp;
            INDEX(【社内使用欄】システム連携設定!$D:$D,MATCH('【社内使用欄】システム連携用(ブロック別)'!F17,【社内使用欄】システム連携設定!$B:$B,0))&amp;
            (INDEX(【社内使用欄】システム連携設定!$F:$F,MATCH('【社内使用欄】システム連携用(ブロック別)'!F17,【社内使用欄】システム連携設定!$B:$B,0))+(ROW()-INDEX(【社内使用欄】システム連携設定!$G:$G,MATCH('【社内使用欄】システム連携用(ブロック別)'!F17,【社内使用欄】システム連携設定!$B:$B,0))))&amp;
            ":"&amp;
            INDEX(【社内使用欄】システム連携設定!$E:$E,MATCH('【社内使用欄】システム連携用(ブロック別)'!F17,【社内使用欄】システム連携設定!$B:$B,0))&amp;
            (INDEX(【社内使用欄】システム連携設定!$F:$F,MATCH('【社内使用欄】システム連携用(ブロック別)'!F17,【社内使用欄】システム連携設定!$B:$B,0))+(ROW()-INDEX(【社内使用欄】システム連携設定!$G:$G,MATCH('【社内使用欄】システム連携用(ブロック別)'!F17,【社内使用欄】システム連携設定!$B:$B,0))))
        )
    )=0,
    "",
    SUM(
        INDIRECT(
            "'"&amp;
            INDEX(【社内使用欄】システム連携設定!$C:$C,MATCH('【社内使用欄】システム連携用(ブロック別)'!F17,【社内使用欄】システム連携設定!$B:$B,0))&amp;
            "'!"&amp;
            INDEX(【社内使用欄】システム連携設定!$D:$D,MATCH('【社内使用欄】システム連携用(ブロック別)'!F17,【社内使用欄】システム連携設定!$B:$B,0))&amp;
            (INDEX(【社内使用欄】システム連携設定!$F:$F,MATCH('【社内使用欄】システム連携用(ブロック別)'!F17,【社内使用欄】システム連携設定!$B:$B,0))+(ROW()-INDEX(【社内使用欄】システム連携設定!$G:$G,MATCH('【社内使用欄】システム連携用(ブロック別)'!F17,【社内使用欄】システム連携設定!$B:$B,0))))&amp;
            ":"&amp;
            INDEX(【社内使用欄】システム連携設定!$E:$E,MATCH('【社内使用欄】システム連携用(ブロック別)'!F17,【社内使用欄】システム連携設定!$B:$B,0))&amp;
            (INDEX(【社内使用欄】システム連携設定!$F:$F,MATCH('【社内使用欄】システム連携用(ブロック別)'!F17,【社内使用欄】システム連携設定!$B:$B,0))+(ROW()-INDEX(【社内使用欄】システム連携設定!$G:$G,MATCH('【社内使用欄】システム連携用(ブロック別)'!F17,【社内使用欄】システム連携設定!$B:$B,0))))
        )
    )
)</f>
        <v/>
      </c>
      <c r="D17" s="82" t="str">
        <f t="shared" ca="1" si="0"/>
        <v/>
      </c>
      <c r="E17" s="79" t="str">
        <f t="shared" ca="1" si="1"/>
        <v/>
      </c>
      <c r="F17" s="91" t="s">
        <v>333</v>
      </c>
      <c r="G17" s="90" t="str">
        <f>"'"&amp;INDEX(【社内使用欄】システム連携設定!$C:$C,MATCH('【社内使用欄】システム連携用(ブロック別)'!F17,【社内使用欄】システム連携設定!$B:$B,0))&amp;"'!"&amp;INDEX(【社内使用欄】システム連携設定!$D:$D,MATCH('【社内使用欄】システム連携用(ブロック別)'!F17,【社内使用欄】システム連携設定!$B:$B,0))&amp;(INDEX(【社内使用欄】システム連携設定!$F:$F,MATCH('【社内使用欄】システム連携用(ブロック別)'!F17,【社内使用欄】システム連携設定!$B:$B,0))+(ROW()-INDEX(【社内使用欄】システム連携設定!$G:$G,MATCH('【社内使用欄】システム連携用(ブロック別)'!F17,【社内使用欄】システム連携設定!$B:$B,0))))</f>
        <v>'A加茂名、B加茂'!F10</v>
      </c>
    </row>
    <row r="18" spans="1:7" hidden="1">
      <c r="A18" t="s">
        <v>317</v>
      </c>
      <c r="B18" s="85" t="s">
        <v>351</v>
      </c>
      <c r="C18" t="str">
        <f ca="1">IF(
    SUM(
        INDIRECT(
            "'"&amp;
            INDEX(【社内使用欄】システム連携設定!$C:$C,MATCH('【社内使用欄】システム連携用(ブロック別)'!F18,【社内使用欄】システム連携設定!$B:$B,0))&amp;
            "'!"&amp;
            INDEX(【社内使用欄】システム連携設定!$D:$D,MATCH('【社内使用欄】システム連携用(ブロック別)'!F18,【社内使用欄】システム連携設定!$B:$B,0))&amp;
            (INDEX(【社内使用欄】システム連携設定!$F:$F,MATCH('【社内使用欄】システム連携用(ブロック別)'!F18,【社内使用欄】システム連携設定!$B:$B,0))+(ROW()-INDEX(【社内使用欄】システム連携設定!$G:$G,MATCH('【社内使用欄】システム連携用(ブロック別)'!F18,【社内使用欄】システム連携設定!$B:$B,0))))&amp;
            ":"&amp;
            INDEX(【社内使用欄】システム連携設定!$E:$E,MATCH('【社内使用欄】システム連携用(ブロック別)'!F18,【社内使用欄】システム連携設定!$B:$B,0))&amp;
            (INDEX(【社内使用欄】システム連携設定!$F:$F,MATCH('【社内使用欄】システム連携用(ブロック別)'!F18,【社内使用欄】システム連携設定!$B:$B,0))+(ROW()-INDEX(【社内使用欄】システム連携設定!$G:$G,MATCH('【社内使用欄】システム連携用(ブロック別)'!F18,【社内使用欄】システム連携設定!$B:$B,0))))
        )
    )=0,
    "",
    SUM(
        INDIRECT(
            "'"&amp;
            INDEX(【社内使用欄】システム連携設定!$C:$C,MATCH('【社内使用欄】システム連携用(ブロック別)'!F18,【社内使用欄】システム連携設定!$B:$B,0))&amp;
            "'!"&amp;
            INDEX(【社内使用欄】システム連携設定!$D:$D,MATCH('【社内使用欄】システム連携用(ブロック別)'!F18,【社内使用欄】システム連携設定!$B:$B,0))&amp;
            (INDEX(【社内使用欄】システム連携設定!$F:$F,MATCH('【社内使用欄】システム連携用(ブロック別)'!F18,【社内使用欄】システム連携設定!$B:$B,0))+(ROW()-INDEX(【社内使用欄】システム連携設定!$G:$G,MATCH('【社内使用欄】システム連携用(ブロック別)'!F18,【社内使用欄】システム連携設定!$B:$B,0))))&amp;
            ":"&amp;
            INDEX(【社内使用欄】システム連携設定!$E:$E,MATCH('【社内使用欄】システム連携用(ブロック別)'!F18,【社内使用欄】システム連携設定!$B:$B,0))&amp;
            (INDEX(【社内使用欄】システム連携設定!$F:$F,MATCH('【社内使用欄】システム連携用(ブロック別)'!F18,【社内使用欄】システム連携設定!$B:$B,0))+(ROW()-INDEX(【社内使用欄】システム連携設定!$G:$G,MATCH('【社内使用欄】システム連携用(ブロック別)'!F18,【社内使用欄】システム連携設定!$B:$B,0))))
        )
    )
)</f>
        <v/>
      </c>
      <c r="D18" s="82" t="str">
        <f t="shared" ca="1" si="0"/>
        <v/>
      </c>
      <c r="E18" s="79" t="str">
        <f t="shared" ca="1" si="1"/>
        <v/>
      </c>
      <c r="F18" s="91" t="s">
        <v>333</v>
      </c>
      <c r="G18" s="90" t="str">
        <f>"'"&amp;INDEX(【社内使用欄】システム連携設定!$C:$C,MATCH('【社内使用欄】システム連携用(ブロック別)'!F18,【社内使用欄】システム連携設定!$B:$B,0))&amp;"'!"&amp;INDEX(【社内使用欄】システム連携設定!$D:$D,MATCH('【社内使用欄】システム連携用(ブロック別)'!F18,【社内使用欄】システム連携設定!$B:$B,0))&amp;(INDEX(【社内使用欄】システム連携設定!$F:$F,MATCH('【社内使用欄】システム連携用(ブロック別)'!F18,【社内使用欄】システム連携設定!$B:$B,0))+(ROW()-INDEX(【社内使用欄】システム連携設定!$G:$G,MATCH('【社内使用欄】システム連携用(ブロック別)'!F18,【社内使用欄】システム連携設定!$B:$B,0))))</f>
        <v>'A加茂名、B加茂'!F11</v>
      </c>
    </row>
    <row r="19" spans="1:7" hidden="1">
      <c r="A19" t="s">
        <v>317</v>
      </c>
      <c r="B19" s="85" t="s">
        <v>352</v>
      </c>
      <c r="C19" t="str">
        <f ca="1">IF(
    SUM(
        INDIRECT(
            "'"&amp;
            INDEX(【社内使用欄】システム連携設定!$C:$C,MATCH('【社内使用欄】システム連携用(ブロック別)'!F19,【社内使用欄】システム連携設定!$B:$B,0))&amp;
            "'!"&amp;
            INDEX(【社内使用欄】システム連携設定!$D:$D,MATCH('【社内使用欄】システム連携用(ブロック別)'!F19,【社内使用欄】システム連携設定!$B:$B,0))&amp;
            (INDEX(【社内使用欄】システム連携設定!$F:$F,MATCH('【社内使用欄】システム連携用(ブロック別)'!F19,【社内使用欄】システム連携設定!$B:$B,0))+(ROW()-INDEX(【社内使用欄】システム連携設定!$G:$G,MATCH('【社内使用欄】システム連携用(ブロック別)'!F19,【社内使用欄】システム連携設定!$B:$B,0))))&amp;
            ":"&amp;
            INDEX(【社内使用欄】システム連携設定!$E:$E,MATCH('【社内使用欄】システム連携用(ブロック別)'!F19,【社内使用欄】システム連携設定!$B:$B,0))&amp;
            (INDEX(【社内使用欄】システム連携設定!$F:$F,MATCH('【社内使用欄】システム連携用(ブロック別)'!F19,【社内使用欄】システム連携設定!$B:$B,0))+(ROW()-INDEX(【社内使用欄】システム連携設定!$G:$G,MATCH('【社内使用欄】システム連携用(ブロック別)'!F19,【社内使用欄】システム連携設定!$B:$B,0))))
        )
    )=0,
    "",
    SUM(
        INDIRECT(
            "'"&amp;
            INDEX(【社内使用欄】システム連携設定!$C:$C,MATCH('【社内使用欄】システム連携用(ブロック別)'!F19,【社内使用欄】システム連携設定!$B:$B,0))&amp;
            "'!"&amp;
            INDEX(【社内使用欄】システム連携設定!$D:$D,MATCH('【社内使用欄】システム連携用(ブロック別)'!F19,【社内使用欄】システム連携設定!$B:$B,0))&amp;
            (INDEX(【社内使用欄】システム連携設定!$F:$F,MATCH('【社内使用欄】システム連携用(ブロック別)'!F19,【社内使用欄】システム連携設定!$B:$B,0))+(ROW()-INDEX(【社内使用欄】システム連携設定!$G:$G,MATCH('【社内使用欄】システム連携用(ブロック別)'!F19,【社内使用欄】システム連携設定!$B:$B,0))))&amp;
            ":"&amp;
            INDEX(【社内使用欄】システム連携設定!$E:$E,MATCH('【社内使用欄】システム連携用(ブロック別)'!F19,【社内使用欄】システム連携設定!$B:$B,0))&amp;
            (INDEX(【社内使用欄】システム連携設定!$F:$F,MATCH('【社内使用欄】システム連携用(ブロック別)'!F19,【社内使用欄】システム連携設定!$B:$B,0))+(ROW()-INDEX(【社内使用欄】システム連携設定!$G:$G,MATCH('【社内使用欄】システム連携用(ブロック別)'!F19,【社内使用欄】システム連携設定!$B:$B,0))))
        )
    )
)</f>
        <v/>
      </c>
      <c r="D19" s="82" t="str">
        <f t="shared" ca="1" si="0"/>
        <v/>
      </c>
      <c r="E19" s="79" t="str">
        <f t="shared" ca="1" si="1"/>
        <v/>
      </c>
      <c r="F19" s="91" t="s">
        <v>333</v>
      </c>
      <c r="G19" s="90" t="str">
        <f>"'"&amp;INDEX(【社内使用欄】システム連携設定!$C:$C,MATCH('【社内使用欄】システム連携用(ブロック別)'!F19,【社内使用欄】システム連携設定!$B:$B,0))&amp;"'!"&amp;INDEX(【社内使用欄】システム連携設定!$D:$D,MATCH('【社内使用欄】システム連携用(ブロック別)'!F19,【社内使用欄】システム連携設定!$B:$B,0))&amp;(INDEX(【社内使用欄】システム連携設定!$F:$F,MATCH('【社内使用欄】システム連携用(ブロック別)'!F19,【社内使用欄】システム連携設定!$B:$B,0))+(ROW()-INDEX(【社内使用欄】システム連携設定!$G:$G,MATCH('【社内使用欄】システム連携用(ブロック別)'!F19,【社内使用欄】システム連携設定!$B:$B,0))))</f>
        <v>'A加茂名、B加茂'!F12</v>
      </c>
    </row>
    <row r="20" spans="1:7" hidden="1">
      <c r="A20" t="s">
        <v>317</v>
      </c>
      <c r="B20" s="85" t="s">
        <v>353</v>
      </c>
      <c r="C20" t="str">
        <f ca="1">IF(
    SUM(
        INDIRECT(
            "'"&amp;
            INDEX(【社内使用欄】システム連携設定!$C:$C,MATCH('【社内使用欄】システム連携用(ブロック別)'!F20,【社内使用欄】システム連携設定!$B:$B,0))&amp;
            "'!"&amp;
            INDEX(【社内使用欄】システム連携設定!$D:$D,MATCH('【社内使用欄】システム連携用(ブロック別)'!F20,【社内使用欄】システム連携設定!$B:$B,0))&amp;
            (INDEX(【社内使用欄】システム連携設定!$F:$F,MATCH('【社内使用欄】システム連携用(ブロック別)'!F20,【社内使用欄】システム連携設定!$B:$B,0))+(ROW()-INDEX(【社内使用欄】システム連携設定!$G:$G,MATCH('【社内使用欄】システム連携用(ブロック別)'!F20,【社内使用欄】システム連携設定!$B:$B,0))))&amp;
            ":"&amp;
            INDEX(【社内使用欄】システム連携設定!$E:$E,MATCH('【社内使用欄】システム連携用(ブロック別)'!F20,【社内使用欄】システム連携設定!$B:$B,0))&amp;
            (INDEX(【社内使用欄】システム連携設定!$F:$F,MATCH('【社内使用欄】システム連携用(ブロック別)'!F20,【社内使用欄】システム連携設定!$B:$B,0))+(ROW()-INDEX(【社内使用欄】システム連携設定!$G:$G,MATCH('【社内使用欄】システム連携用(ブロック別)'!F20,【社内使用欄】システム連携設定!$B:$B,0))))
        )
    )=0,
    "",
    SUM(
        INDIRECT(
            "'"&amp;
            INDEX(【社内使用欄】システム連携設定!$C:$C,MATCH('【社内使用欄】システム連携用(ブロック別)'!F20,【社内使用欄】システム連携設定!$B:$B,0))&amp;
            "'!"&amp;
            INDEX(【社内使用欄】システム連携設定!$D:$D,MATCH('【社内使用欄】システム連携用(ブロック別)'!F20,【社内使用欄】システム連携設定!$B:$B,0))&amp;
            (INDEX(【社内使用欄】システム連携設定!$F:$F,MATCH('【社内使用欄】システム連携用(ブロック別)'!F20,【社内使用欄】システム連携設定!$B:$B,0))+(ROW()-INDEX(【社内使用欄】システム連携設定!$G:$G,MATCH('【社内使用欄】システム連携用(ブロック別)'!F20,【社内使用欄】システム連携設定!$B:$B,0))))&amp;
            ":"&amp;
            INDEX(【社内使用欄】システム連携設定!$E:$E,MATCH('【社内使用欄】システム連携用(ブロック別)'!F20,【社内使用欄】システム連携設定!$B:$B,0))&amp;
            (INDEX(【社内使用欄】システム連携設定!$F:$F,MATCH('【社内使用欄】システム連携用(ブロック別)'!F20,【社内使用欄】システム連携設定!$B:$B,0))+(ROW()-INDEX(【社内使用欄】システム連携設定!$G:$G,MATCH('【社内使用欄】システム連携用(ブロック別)'!F20,【社内使用欄】システム連携設定!$B:$B,0))))
        )
    )
)</f>
        <v/>
      </c>
      <c r="D20" s="82" t="str">
        <f t="shared" ca="1" si="0"/>
        <v/>
      </c>
      <c r="E20" s="79" t="str">
        <f t="shared" ca="1" si="1"/>
        <v/>
      </c>
      <c r="F20" s="91" t="s">
        <v>333</v>
      </c>
      <c r="G20" s="90" t="str">
        <f>"'"&amp;INDEX(【社内使用欄】システム連携設定!$C:$C,MATCH('【社内使用欄】システム連携用(ブロック別)'!F20,【社内使用欄】システム連携設定!$B:$B,0))&amp;"'!"&amp;INDEX(【社内使用欄】システム連携設定!$D:$D,MATCH('【社内使用欄】システム連携用(ブロック別)'!F20,【社内使用欄】システム連携設定!$B:$B,0))&amp;(INDEX(【社内使用欄】システム連携設定!$F:$F,MATCH('【社内使用欄】システム連携用(ブロック別)'!F20,【社内使用欄】システム連携設定!$B:$B,0))+(ROW()-INDEX(【社内使用欄】システム連携設定!$G:$G,MATCH('【社内使用欄】システム連携用(ブロック別)'!F20,【社内使用欄】システム連携設定!$B:$B,0))))</f>
        <v>'A加茂名、B加茂'!F13</v>
      </c>
    </row>
    <row r="21" spans="1:7" hidden="1">
      <c r="A21" t="s">
        <v>317</v>
      </c>
      <c r="B21" s="85" t="s">
        <v>354</v>
      </c>
      <c r="C21" t="str">
        <f ca="1">IF(
    SUM(
        INDIRECT(
            "'"&amp;
            INDEX(【社内使用欄】システム連携設定!$C:$C,MATCH('【社内使用欄】システム連携用(ブロック別)'!F21,【社内使用欄】システム連携設定!$B:$B,0))&amp;
            "'!"&amp;
            INDEX(【社内使用欄】システム連携設定!$D:$D,MATCH('【社内使用欄】システム連携用(ブロック別)'!F21,【社内使用欄】システム連携設定!$B:$B,0))&amp;
            (INDEX(【社内使用欄】システム連携設定!$F:$F,MATCH('【社内使用欄】システム連携用(ブロック別)'!F21,【社内使用欄】システム連携設定!$B:$B,0))+(ROW()-INDEX(【社内使用欄】システム連携設定!$G:$G,MATCH('【社内使用欄】システム連携用(ブロック別)'!F21,【社内使用欄】システム連携設定!$B:$B,0))))&amp;
            ":"&amp;
            INDEX(【社内使用欄】システム連携設定!$E:$E,MATCH('【社内使用欄】システム連携用(ブロック別)'!F21,【社内使用欄】システム連携設定!$B:$B,0))&amp;
            (INDEX(【社内使用欄】システム連携設定!$F:$F,MATCH('【社内使用欄】システム連携用(ブロック別)'!F21,【社内使用欄】システム連携設定!$B:$B,0))+(ROW()-INDEX(【社内使用欄】システム連携設定!$G:$G,MATCH('【社内使用欄】システム連携用(ブロック別)'!F21,【社内使用欄】システム連携設定!$B:$B,0))))
        )
    )=0,
    "",
    SUM(
        INDIRECT(
            "'"&amp;
            INDEX(【社内使用欄】システム連携設定!$C:$C,MATCH('【社内使用欄】システム連携用(ブロック別)'!F21,【社内使用欄】システム連携設定!$B:$B,0))&amp;
            "'!"&amp;
            INDEX(【社内使用欄】システム連携設定!$D:$D,MATCH('【社内使用欄】システム連携用(ブロック別)'!F21,【社内使用欄】システム連携設定!$B:$B,0))&amp;
            (INDEX(【社内使用欄】システム連携設定!$F:$F,MATCH('【社内使用欄】システム連携用(ブロック別)'!F21,【社内使用欄】システム連携設定!$B:$B,0))+(ROW()-INDEX(【社内使用欄】システム連携設定!$G:$G,MATCH('【社内使用欄】システム連携用(ブロック別)'!F21,【社内使用欄】システム連携設定!$B:$B,0))))&amp;
            ":"&amp;
            INDEX(【社内使用欄】システム連携設定!$E:$E,MATCH('【社内使用欄】システム連携用(ブロック別)'!F21,【社内使用欄】システム連携設定!$B:$B,0))&amp;
            (INDEX(【社内使用欄】システム連携設定!$F:$F,MATCH('【社内使用欄】システム連携用(ブロック別)'!F21,【社内使用欄】システム連携設定!$B:$B,0))+(ROW()-INDEX(【社内使用欄】システム連携設定!$G:$G,MATCH('【社内使用欄】システム連携用(ブロック別)'!F21,【社内使用欄】システム連携設定!$B:$B,0))))
        )
    )
)</f>
        <v/>
      </c>
      <c r="D21" s="82" t="str">
        <f t="shared" ca="1" si="0"/>
        <v/>
      </c>
      <c r="E21" s="79" t="str">
        <f t="shared" ca="1" si="1"/>
        <v/>
      </c>
      <c r="F21" s="91" t="s">
        <v>333</v>
      </c>
      <c r="G21" s="90" t="str">
        <f>"'"&amp;INDEX(【社内使用欄】システム連携設定!$C:$C,MATCH('【社内使用欄】システム連携用(ブロック別)'!F21,【社内使用欄】システム連携設定!$B:$B,0))&amp;"'!"&amp;INDEX(【社内使用欄】システム連携設定!$D:$D,MATCH('【社内使用欄】システム連携用(ブロック別)'!F21,【社内使用欄】システム連携設定!$B:$B,0))&amp;(INDEX(【社内使用欄】システム連携設定!$F:$F,MATCH('【社内使用欄】システム連携用(ブロック別)'!F21,【社内使用欄】システム連携設定!$B:$B,0))+(ROW()-INDEX(【社内使用欄】システム連携設定!$G:$G,MATCH('【社内使用欄】システム連携用(ブロック別)'!F21,【社内使用欄】システム連携設定!$B:$B,0))))</f>
        <v>'A加茂名、B加茂'!F14</v>
      </c>
    </row>
    <row r="22" spans="1:7" hidden="1">
      <c r="A22" t="s">
        <v>317</v>
      </c>
      <c r="B22" s="85" t="s">
        <v>355</v>
      </c>
      <c r="C22" t="str">
        <f ca="1">IF(
    SUM(
        INDIRECT(
            "'"&amp;
            INDEX(【社内使用欄】システム連携設定!$C:$C,MATCH('【社内使用欄】システム連携用(ブロック別)'!F22,【社内使用欄】システム連携設定!$B:$B,0))&amp;
            "'!"&amp;
            INDEX(【社内使用欄】システム連携設定!$D:$D,MATCH('【社内使用欄】システム連携用(ブロック別)'!F22,【社内使用欄】システム連携設定!$B:$B,0))&amp;
            (INDEX(【社内使用欄】システム連携設定!$F:$F,MATCH('【社内使用欄】システム連携用(ブロック別)'!F22,【社内使用欄】システム連携設定!$B:$B,0))+(ROW()-INDEX(【社内使用欄】システム連携設定!$G:$G,MATCH('【社内使用欄】システム連携用(ブロック別)'!F22,【社内使用欄】システム連携設定!$B:$B,0))))&amp;
            ":"&amp;
            INDEX(【社内使用欄】システム連携設定!$E:$E,MATCH('【社内使用欄】システム連携用(ブロック別)'!F22,【社内使用欄】システム連携設定!$B:$B,0))&amp;
            (INDEX(【社内使用欄】システム連携設定!$F:$F,MATCH('【社内使用欄】システム連携用(ブロック別)'!F22,【社内使用欄】システム連携設定!$B:$B,0))+(ROW()-INDEX(【社内使用欄】システム連携設定!$G:$G,MATCH('【社内使用欄】システム連携用(ブロック別)'!F22,【社内使用欄】システム連携設定!$B:$B,0))))
        )
    )=0,
    "",
    SUM(
        INDIRECT(
            "'"&amp;
            INDEX(【社内使用欄】システム連携設定!$C:$C,MATCH('【社内使用欄】システム連携用(ブロック別)'!F22,【社内使用欄】システム連携設定!$B:$B,0))&amp;
            "'!"&amp;
            INDEX(【社内使用欄】システム連携設定!$D:$D,MATCH('【社内使用欄】システム連携用(ブロック別)'!F22,【社内使用欄】システム連携設定!$B:$B,0))&amp;
            (INDEX(【社内使用欄】システム連携設定!$F:$F,MATCH('【社内使用欄】システム連携用(ブロック別)'!F22,【社内使用欄】システム連携設定!$B:$B,0))+(ROW()-INDEX(【社内使用欄】システム連携設定!$G:$G,MATCH('【社内使用欄】システム連携用(ブロック別)'!F22,【社内使用欄】システム連携設定!$B:$B,0))))&amp;
            ":"&amp;
            INDEX(【社内使用欄】システム連携設定!$E:$E,MATCH('【社内使用欄】システム連携用(ブロック別)'!F22,【社内使用欄】システム連携設定!$B:$B,0))&amp;
            (INDEX(【社内使用欄】システム連携設定!$F:$F,MATCH('【社内使用欄】システム連携用(ブロック別)'!F22,【社内使用欄】システム連携設定!$B:$B,0))+(ROW()-INDEX(【社内使用欄】システム連携設定!$G:$G,MATCH('【社内使用欄】システム連携用(ブロック別)'!F22,【社内使用欄】システム連携設定!$B:$B,0))))
        )
    )
)</f>
        <v/>
      </c>
      <c r="D22" s="82" t="str">
        <f t="shared" ca="1" si="0"/>
        <v/>
      </c>
      <c r="E22" s="79" t="str">
        <f t="shared" ca="1" si="1"/>
        <v/>
      </c>
      <c r="F22" s="91" t="s">
        <v>333</v>
      </c>
      <c r="G22" s="90" t="str">
        <f>"'"&amp;INDEX(【社内使用欄】システム連携設定!$C:$C,MATCH('【社内使用欄】システム連携用(ブロック別)'!F22,【社内使用欄】システム連携設定!$B:$B,0))&amp;"'!"&amp;INDEX(【社内使用欄】システム連携設定!$D:$D,MATCH('【社内使用欄】システム連携用(ブロック別)'!F22,【社内使用欄】システム連携設定!$B:$B,0))&amp;(INDEX(【社内使用欄】システム連携設定!$F:$F,MATCH('【社内使用欄】システム連携用(ブロック別)'!F22,【社内使用欄】システム連携設定!$B:$B,0))+(ROW()-INDEX(【社内使用欄】システム連携設定!$G:$G,MATCH('【社内使用欄】システム連携用(ブロック別)'!F22,【社内使用欄】システム連携設定!$B:$B,0))))</f>
        <v>'A加茂名、B加茂'!F15</v>
      </c>
    </row>
    <row r="23" spans="1:7" hidden="1">
      <c r="A23" t="s">
        <v>317</v>
      </c>
      <c r="B23" s="85" t="s">
        <v>356</v>
      </c>
      <c r="C23" t="str">
        <f ca="1">IF(
    SUM(
        INDIRECT(
            "'"&amp;
            INDEX(【社内使用欄】システム連携設定!$C:$C,MATCH('【社内使用欄】システム連携用(ブロック別)'!F23,【社内使用欄】システム連携設定!$B:$B,0))&amp;
            "'!"&amp;
            INDEX(【社内使用欄】システム連携設定!$D:$D,MATCH('【社内使用欄】システム連携用(ブロック別)'!F23,【社内使用欄】システム連携設定!$B:$B,0))&amp;
            (INDEX(【社内使用欄】システム連携設定!$F:$F,MATCH('【社内使用欄】システム連携用(ブロック別)'!F23,【社内使用欄】システム連携設定!$B:$B,0))+(ROW()-INDEX(【社内使用欄】システム連携設定!$G:$G,MATCH('【社内使用欄】システム連携用(ブロック別)'!F23,【社内使用欄】システム連携設定!$B:$B,0))))&amp;
            ":"&amp;
            INDEX(【社内使用欄】システム連携設定!$E:$E,MATCH('【社内使用欄】システム連携用(ブロック別)'!F23,【社内使用欄】システム連携設定!$B:$B,0))&amp;
            (INDEX(【社内使用欄】システム連携設定!$F:$F,MATCH('【社内使用欄】システム連携用(ブロック別)'!F23,【社内使用欄】システム連携設定!$B:$B,0))+(ROW()-INDEX(【社内使用欄】システム連携設定!$G:$G,MATCH('【社内使用欄】システム連携用(ブロック別)'!F23,【社内使用欄】システム連携設定!$B:$B,0))))
        )
    )=0,
    "",
    SUM(
        INDIRECT(
            "'"&amp;
            INDEX(【社内使用欄】システム連携設定!$C:$C,MATCH('【社内使用欄】システム連携用(ブロック別)'!F23,【社内使用欄】システム連携設定!$B:$B,0))&amp;
            "'!"&amp;
            INDEX(【社内使用欄】システム連携設定!$D:$D,MATCH('【社内使用欄】システム連携用(ブロック別)'!F23,【社内使用欄】システム連携設定!$B:$B,0))&amp;
            (INDEX(【社内使用欄】システム連携設定!$F:$F,MATCH('【社内使用欄】システム連携用(ブロック別)'!F23,【社内使用欄】システム連携設定!$B:$B,0))+(ROW()-INDEX(【社内使用欄】システム連携設定!$G:$G,MATCH('【社内使用欄】システム連携用(ブロック別)'!F23,【社内使用欄】システム連携設定!$B:$B,0))))&amp;
            ":"&amp;
            INDEX(【社内使用欄】システム連携設定!$E:$E,MATCH('【社内使用欄】システム連携用(ブロック別)'!F23,【社内使用欄】システム連携設定!$B:$B,0))&amp;
            (INDEX(【社内使用欄】システム連携設定!$F:$F,MATCH('【社内使用欄】システム連携用(ブロック別)'!F23,【社内使用欄】システム連携設定!$B:$B,0))+(ROW()-INDEX(【社内使用欄】システム連携設定!$G:$G,MATCH('【社内使用欄】システム連携用(ブロック別)'!F23,【社内使用欄】システム連携設定!$B:$B,0))))
        )
    )
)</f>
        <v/>
      </c>
      <c r="D23" s="82" t="str">
        <f t="shared" ca="1" si="0"/>
        <v/>
      </c>
      <c r="E23" s="79" t="str">
        <f t="shared" ca="1" si="1"/>
        <v/>
      </c>
      <c r="F23" s="91" t="s">
        <v>333</v>
      </c>
      <c r="G23" s="90" t="str">
        <f>"'"&amp;INDEX(【社内使用欄】システム連携設定!$C:$C,MATCH('【社内使用欄】システム連携用(ブロック別)'!F23,【社内使用欄】システム連携設定!$B:$B,0))&amp;"'!"&amp;INDEX(【社内使用欄】システム連携設定!$D:$D,MATCH('【社内使用欄】システム連携用(ブロック別)'!F23,【社内使用欄】システム連携設定!$B:$B,0))&amp;(INDEX(【社内使用欄】システム連携設定!$F:$F,MATCH('【社内使用欄】システム連携用(ブロック別)'!F23,【社内使用欄】システム連携設定!$B:$B,0))+(ROW()-INDEX(【社内使用欄】システム連携設定!$G:$G,MATCH('【社内使用欄】システム連携用(ブロック別)'!F23,【社内使用欄】システム連携設定!$B:$B,0))))</f>
        <v>'A加茂名、B加茂'!F16</v>
      </c>
    </row>
    <row r="24" spans="1:7" hidden="1">
      <c r="A24" t="s">
        <v>317</v>
      </c>
      <c r="B24" s="85" t="s">
        <v>357</v>
      </c>
      <c r="C24" t="str">
        <f ca="1">IF(
    SUM(
        INDIRECT(
            "'"&amp;
            INDEX(【社内使用欄】システム連携設定!$C:$C,MATCH('【社内使用欄】システム連携用(ブロック別)'!F24,【社内使用欄】システム連携設定!$B:$B,0))&amp;
            "'!"&amp;
            INDEX(【社内使用欄】システム連携設定!$D:$D,MATCH('【社内使用欄】システム連携用(ブロック別)'!F24,【社内使用欄】システム連携設定!$B:$B,0))&amp;
            (INDEX(【社内使用欄】システム連携設定!$F:$F,MATCH('【社内使用欄】システム連携用(ブロック別)'!F24,【社内使用欄】システム連携設定!$B:$B,0))+(ROW()-INDEX(【社内使用欄】システム連携設定!$G:$G,MATCH('【社内使用欄】システム連携用(ブロック別)'!F24,【社内使用欄】システム連携設定!$B:$B,0))))&amp;
            ":"&amp;
            INDEX(【社内使用欄】システム連携設定!$E:$E,MATCH('【社内使用欄】システム連携用(ブロック別)'!F24,【社内使用欄】システム連携設定!$B:$B,0))&amp;
            (INDEX(【社内使用欄】システム連携設定!$F:$F,MATCH('【社内使用欄】システム連携用(ブロック別)'!F24,【社内使用欄】システム連携設定!$B:$B,0))+(ROW()-INDEX(【社内使用欄】システム連携設定!$G:$G,MATCH('【社内使用欄】システム連携用(ブロック別)'!F24,【社内使用欄】システム連携設定!$B:$B,0))))
        )
    )=0,
    "",
    SUM(
        INDIRECT(
            "'"&amp;
            INDEX(【社内使用欄】システム連携設定!$C:$C,MATCH('【社内使用欄】システム連携用(ブロック別)'!F24,【社内使用欄】システム連携設定!$B:$B,0))&amp;
            "'!"&amp;
            INDEX(【社内使用欄】システム連携設定!$D:$D,MATCH('【社内使用欄】システム連携用(ブロック別)'!F24,【社内使用欄】システム連携設定!$B:$B,0))&amp;
            (INDEX(【社内使用欄】システム連携設定!$F:$F,MATCH('【社内使用欄】システム連携用(ブロック別)'!F24,【社内使用欄】システム連携設定!$B:$B,0))+(ROW()-INDEX(【社内使用欄】システム連携設定!$G:$G,MATCH('【社内使用欄】システム連携用(ブロック別)'!F24,【社内使用欄】システム連携設定!$B:$B,0))))&amp;
            ":"&amp;
            INDEX(【社内使用欄】システム連携設定!$E:$E,MATCH('【社内使用欄】システム連携用(ブロック別)'!F24,【社内使用欄】システム連携設定!$B:$B,0))&amp;
            (INDEX(【社内使用欄】システム連携設定!$F:$F,MATCH('【社内使用欄】システム連携用(ブロック別)'!F24,【社内使用欄】システム連携設定!$B:$B,0))+(ROW()-INDEX(【社内使用欄】システム連携設定!$G:$G,MATCH('【社内使用欄】システム連携用(ブロック別)'!F24,【社内使用欄】システム連携設定!$B:$B,0))))
        )
    )
)</f>
        <v/>
      </c>
      <c r="D24" s="82" t="str">
        <f t="shared" ca="1" si="0"/>
        <v/>
      </c>
      <c r="E24" s="79" t="str">
        <f t="shared" ca="1" si="1"/>
        <v/>
      </c>
      <c r="F24" s="91" t="s">
        <v>333</v>
      </c>
      <c r="G24" s="90" t="str">
        <f>"'"&amp;INDEX(【社内使用欄】システム連携設定!$C:$C,MATCH('【社内使用欄】システム連携用(ブロック別)'!F24,【社内使用欄】システム連携設定!$B:$B,0))&amp;"'!"&amp;INDEX(【社内使用欄】システム連携設定!$D:$D,MATCH('【社内使用欄】システム連携用(ブロック別)'!F24,【社内使用欄】システム連携設定!$B:$B,0))&amp;(INDEX(【社内使用欄】システム連携設定!$F:$F,MATCH('【社内使用欄】システム連携用(ブロック別)'!F24,【社内使用欄】システム連携設定!$B:$B,0))+(ROW()-INDEX(【社内使用欄】システム連携設定!$G:$G,MATCH('【社内使用欄】システム連携用(ブロック別)'!F24,【社内使用欄】システム連携設定!$B:$B,0))))</f>
        <v>'A加茂名、B加茂'!F17</v>
      </c>
    </row>
    <row r="25" spans="1:7" hidden="1">
      <c r="A25" t="s">
        <v>317</v>
      </c>
      <c r="B25" s="85" t="s">
        <v>358</v>
      </c>
      <c r="C25" t="str">
        <f ca="1">IF(
    SUM(
        INDIRECT(
            "'"&amp;
            INDEX(【社内使用欄】システム連携設定!$C:$C,MATCH('【社内使用欄】システム連携用(ブロック別)'!F25,【社内使用欄】システム連携設定!$B:$B,0))&amp;
            "'!"&amp;
            INDEX(【社内使用欄】システム連携設定!$D:$D,MATCH('【社内使用欄】システム連携用(ブロック別)'!F25,【社内使用欄】システム連携設定!$B:$B,0))&amp;
            (INDEX(【社内使用欄】システム連携設定!$F:$F,MATCH('【社内使用欄】システム連携用(ブロック別)'!F25,【社内使用欄】システム連携設定!$B:$B,0))+(ROW()-INDEX(【社内使用欄】システム連携設定!$G:$G,MATCH('【社内使用欄】システム連携用(ブロック別)'!F25,【社内使用欄】システム連携設定!$B:$B,0))))&amp;
            ":"&amp;
            INDEX(【社内使用欄】システム連携設定!$E:$E,MATCH('【社内使用欄】システム連携用(ブロック別)'!F25,【社内使用欄】システム連携設定!$B:$B,0))&amp;
            (INDEX(【社内使用欄】システム連携設定!$F:$F,MATCH('【社内使用欄】システム連携用(ブロック別)'!F25,【社内使用欄】システム連携設定!$B:$B,0))+(ROW()-INDEX(【社内使用欄】システム連携設定!$G:$G,MATCH('【社内使用欄】システム連携用(ブロック別)'!F25,【社内使用欄】システム連携設定!$B:$B,0))))
        )
    )=0,
    "",
    SUM(
        INDIRECT(
            "'"&amp;
            INDEX(【社内使用欄】システム連携設定!$C:$C,MATCH('【社内使用欄】システム連携用(ブロック別)'!F25,【社内使用欄】システム連携設定!$B:$B,0))&amp;
            "'!"&amp;
            INDEX(【社内使用欄】システム連携設定!$D:$D,MATCH('【社内使用欄】システム連携用(ブロック別)'!F25,【社内使用欄】システム連携設定!$B:$B,0))&amp;
            (INDEX(【社内使用欄】システム連携設定!$F:$F,MATCH('【社内使用欄】システム連携用(ブロック別)'!F25,【社内使用欄】システム連携設定!$B:$B,0))+(ROW()-INDEX(【社内使用欄】システム連携設定!$G:$G,MATCH('【社内使用欄】システム連携用(ブロック別)'!F25,【社内使用欄】システム連携設定!$B:$B,0))))&amp;
            ":"&amp;
            INDEX(【社内使用欄】システム連携設定!$E:$E,MATCH('【社内使用欄】システム連携用(ブロック別)'!F25,【社内使用欄】システム連携設定!$B:$B,0))&amp;
            (INDEX(【社内使用欄】システム連携設定!$F:$F,MATCH('【社内使用欄】システム連携用(ブロック別)'!F25,【社内使用欄】システム連携設定!$B:$B,0))+(ROW()-INDEX(【社内使用欄】システム連携設定!$G:$G,MATCH('【社内使用欄】システム連携用(ブロック別)'!F25,【社内使用欄】システム連携設定!$B:$B,0))))
        )
    )
)</f>
        <v/>
      </c>
      <c r="D25" s="82" t="str">
        <f t="shared" ca="1" si="0"/>
        <v/>
      </c>
      <c r="E25" s="79" t="str">
        <f t="shared" ca="1" si="1"/>
        <v/>
      </c>
      <c r="F25" s="91" t="s">
        <v>333</v>
      </c>
      <c r="G25" s="90" t="str">
        <f>"'"&amp;INDEX(【社内使用欄】システム連携設定!$C:$C,MATCH('【社内使用欄】システム連携用(ブロック別)'!F25,【社内使用欄】システム連携設定!$B:$B,0))&amp;"'!"&amp;INDEX(【社内使用欄】システム連携設定!$D:$D,MATCH('【社内使用欄】システム連携用(ブロック別)'!F25,【社内使用欄】システム連携設定!$B:$B,0))&amp;(INDEX(【社内使用欄】システム連携設定!$F:$F,MATCH('【社内使用欄】システム連携用(ブロック別)'!F25,【社内使用欄】システム連携設定!$B:$B,0))+(ROW()-INDEX(【社内使用欄】システム連携設定!$G:$G,MATCH('【社内使用欄】システム連携用(ブロック別)'!F25,【社内使用欄】システム連携設定!$B:$B,0))))</f>
        <v>'A加茂名、B加茂'!F18</v>
      </c>
    </row>
    <row r="26" spans="1:7" hidden="1">
      <c r="A26" t="s">
        <v>317</v>
      </c>
      <c r="B26" s="85" t="s">
        <v>359</v>
      </c>
      <c r="C26" t="str">
        <f ca="1">IF(
    SUM(
        INDIRECT(
            "'"&amp;
            INDEX(【社内使用欄】システム連携設定!$C:$C,MATCH('【社内使用欄】システム連携用(ブロック別)'!F26,【社内使用欄】システム連携設定!$B:$B,0))&amp;
            "'!"&amp;
            INDEX(【社内使用欄】システム連携設定!$D:$D,MATCH('【社内使用欄】システム連携用(ブロック別)'!F26,【社内使用欄】システム連携設定!$B:$B,0))&amp;
            (INDEX(【社内使用欄】システム連携設定!$F:$F,MATCH('【社内使用欄】システム連携用(ブロック別)'!F26,【社内使用欄】システム連携設定!$B:$B,0))+(ROW()-INDEX(【社内使用欄】システム連携設定!$G:$G,MATCH('【社内使用欄】システム連携用(ブロック別)'!F26,【社内使用欄】システム連携設定!$B:$B,0))))&amp;
            ":"&amp;
            INDEX(【社内使用欄】システム連携設定!$E:$E,MATCH('【社内使用欄】システム連携用(ブロック別)'!F26,【社内使用欄】システム連携設定!$B:$B,0))&amp;
            (INDEX(【社内使用欄】システム連携設定!$F:$F,MATCH('【社内使用欄】システム連携用(ブロック別)'!F26,【社内使用欄】システム連携設定!$B:$B,0))+(ROW()-INDEX(【社内使用欄】システム連携設定!$G:$G,MATCH('【社内使用欄】システム連携用(ブロック別)'!F26,【社内使用欄】システム連携設定!$B:$B,0))))
        )
    )=0,
    "",
    SUM(
        INDIRECT(
            "'"&amp;
            INDEX(【社内使用欄】システム連携設定!$C:$C,MATCH('【社内使用欄】システム連携用(ブロック別)'!F26,【社内使用欄】システム連携設定!$B:$B,0))&amp;
            "'!"&amp;
            INDEX(【社内使用欄】システム連携設定!$D:$D,MATCH('【社内使用欄】システム連携用(ブロック別)'!F26,【社内使用欄】システム連携設定!$B:$B,0))&amp;
            (INDEX(【社内使用欄】システム連携設定!$F:$F,MATCH('【社内使用欄】システム連携用(ブロック別)'!F26,【社内使用欄】システム連携設定!$B:$B,0))+(ROW()-INDEX(【社内使用欄】システム連携設定!$G:$G,MATCH('【社内使用欄】システム連携用(ブロック別)'!F26,【社内使用欄】システム連携設定!$B:$B,0))))&amp;
            ":"&amp;
            INDEX(【社内使用欄】システム連携設定!$E:$E,MATCH('【社内使用欄】システム連携用(ブロック別)'!F26,【社内使用欄】システム連携設定!$B:$B,0))&amp;
            (INDEX(【社内使用欄】システム連携設定!$F:$F,MATCH('【社内使用欄】システム連携用(ブロック別)'!F26,【社内使用欄】システム連携設定!$B:$B,0))+(ROW()-INDEX(【社内使用欄】システム連携設定!$G:$G,MATCH('【社内使用欄】システム連携用(ブロック別)'!F26,【社内使用欄】システム連携設定!$B:$B,0))))
        )
    )
)</f>
        <v/>
      </c>
      <c r="D26" s="82" t="str">
        <f t="shared" ca="1" si="0"/>
        <v/>
      </c>
      <c r="E26" s="79" t="str">
        <f t="shared" ca="1" si="1"/>
        <v/>
      </c>
      <c r="F26" s="91" t="s">
        <v>333</v>
      </c>
      <c r="G26" s="90" t="str">
        <f>"'"&amp;INDEX(【社内使用欄】システム連携設定!$C:$C,MATCH('【社内使用欄】システム連携用(ブロック別)'!F26,【社内使用欄】システム連携設定!$B:$B,0))&amp;"'!"&amp;INDEX(【社内使用欄】システム連携設定!$D:$D,MATCH('【社内使用欄】システム連携用(ブロック別)'!F26,【社内使用欄】システム連携設定!$B:$B,0))&amp;(INDEX(【社内使用欄】システム連携設定!$F:$F,MATCH('【社内使用欄】システム連携用(ブロック別)'!F26,【社内使用欄】システム連携設定!$B:$B,0))+(ROW()-INDEX(【社内使用欄】システム連携設定!$G:$G,MATCH('【社内使用欄】システム連携用(ブロック別)'!F26,【社内使用欄】システム連携設定!$B:$B,0))))</f>
        <v>'A加茂名、B加茂'!F19</v>
      </c>
    </row>
    <row r="27" spans="1:7" hidden="1">
      <c r="A27" t="s">
        <v>317</v>
      </c>
      <c r="B27" s="85" t="s">
        <v>360</v>
      </c>
      <c r="C27" t="str">
        <f ca="1">IF(
    SUM(
        INDIRECT(
            "'"&amp;
            INDEX(【社内使用欄】システム連携設定!$C:$C,MATCH('【社内使用欄】システム連携用(ブロック別)'!F27,【社内使用欄】システム連携設定!$B:$B,0))&amp;
            "'!"&amp;
            INDEX(【社内使用欄】システム連携設定!$D:$D,MATCH('【社内使用欄】システム連携用(ブロック別)'!F27,【社内使用欄】システム連携設定!$B:$B,0))&amp;
            (INDEX(【社内使用欄】システム連携設定!$F:$F,MATCH('【社内使用欄】システム連携用(ブロック別)'!F27,【社内使用欄】システム連携設定!$B:$B,0))+(ROW()-INDEX(【社内使用欄】システム連携設定!$G:$G,MATCH('【社内使用欄】システム連携用(ブロック別)'!F27,【社内使用欄】システム連携設定!$B:$B,0))))&amp;
            ":"&amp;
            INDEX(【社内使用欄】システム連携設定!$E:$E,MATCH('【社内使用欄】システム連携用(ブロック別)'!F27,【社内使用欄】システム連携設定!$B:$B,0))&amp;
            (INDEX(【社内使用欄】システム連携設定!$F:$F,MATCH('【社内使用欄】システム連携用(ブロック別)'!F27,【社内使用欄】システム連携設定!$B:$B,0))+(ROW()-INDEX(【社内使用欄】システム連携設定!$G:$G,MATCH('【社内使用欄】システム連携用(ブロック別)'!F27,【社内使用欄】システム連携設定!$B:$B,0))))
        )
    )=0,
    "",
    SUM(
        INDIRECT(
            "'"&amp;
            INDEX(【社内使用欄】システム連携設定!$C:$C,MATCH('【社内使用欄】システム連携用(ブロック別)'!F27,【社内使用欄】システム連携設定!$B:$B,0))&amp;
            "'!"&amp;
            INDEX(【社内使用欄】システム連携設定!$D:$D,MATCH('【社内使用欄】システム連携用(ブロック別)'!F27,【社内使用欄】システム連携設定!$B:$B,0))&amp;
            (INDEX(【社内使用欄】システム連携設定!$F:$F,MATCH('【社内使用欄】システム連携用(ブロック別)'!F27,【社内使用欄】システム連携設定!$B:$B,0))+(ROW()-INDEX(【社内使用欄】システム連携設定!$G:$G,MATCH('【社内使用欄】システム連携用(ブロック別)'!F27,【社内使用欄】システム連携設定!$B:$B,0))))&amp;
            ":"&amp;
            INDEX(【社内使用欄】システム連携設定!$E:$E,MATCH('【社内使用欄】システム連携用(ブロック別)'!F27,【社内使用欄】システム連携設定!$B:$B,0))&amp;
            (INDEX(【社内使用欄】システム連携設定!$F:$F,MATCH('【社内使用欄】システム連携用(ブロック別)'!F27,【社内使用欄】システム連携設定!$B:$B,0))+(ROW()-INDEX(【社内使用欄】システム連携設定!$G:$G,MATCH('【社内使用欄】システム連携用(ブロック別)'!F27,【社内使用欄】システム連携設定!$B:$B,0))))
        )
    )
)</f>
        <v/>
      </c>
      <c r="D27" s="82" t="str">
        <f t="shared" ca="1" si="0"/>
        <v/>
      </c>
      <c r="E27" s="79" t="str">
        <f t="shared" ca="1" si="1"/>
        <v/>
      </c>
      <c r="F27" s="91" t="s">
        <v>333</v>
      </c>
      <c r="G27" s="90" t="str">
        <f>"'"&amp;INDEX(【社内使用欄】システム連携設定!$C:$C,MATCH('【社内使用欄】システム連携用(ブロック別)'!F27,【社内使用欄】システム連携設定!$B:$B,0))&amp;"'!"&amp;INDEX(【社内使用欄】システム連携設定!$D:$D,MATCH('【社内使用欄】システム連携用(ブロック別)'!F27,【社内使用欄】システム連携設定!$B:$B,0))&amp;(INDEX(【社内使用欄】システム連携設定!$F:$F,MATCH('【社内使用欄】システム連携用(ブロック別)'!F27,【社内使用欄】システム連携設定!$B:$B,0))+(ROW()-INDEX(【社内使用欄】システム連携設定!$G:$G,MATCH('【社内使用欄】システム連携用(ブロック別)'!F27,【社内使用欄】システム連携設定!$B:$B,0))))</f>
        <v>'A加茂名、B加茂'!F20</v>
      </c>
    </row>
    <row r="28" spans="1:7" hidden="1">
      <c r="A28" t="s">
        <v>317</v>
      </c>
      <c r="B28" s="85" t="s">
        <v>361</v>
      </c>
      <c r="C28" t="str">
        <f ca="1">IF(
    SUM(
        INDIRECT(
            "'"&amp;
            INDEX(【社内使用欄】システム連携設定!$C:$C,MATCH('【社内使用欄】システム連携用(ブロック別)'!F28,【社内使用欄】システム連携設定!$B:$B,0))&amp;
            "'!"&amp;
            INDEX(【社内使用欄】システム連携設定!$D:$D,MATCH('【社内使用欄】システム連携用(ブロック別)'!F28,【社内使用欄】システム連携設定!$B:$B,0))&amp;
            (INDEX(【社内使用欄】システム連携設定!$F:$F,MATCH('【社内使用欄】システム連携用(ブロック別)'!F28,【社内使用欄】システム連携設定!$B:$B,0))+(ROW()-INDEX(【社内使用欄】システム連携設定!$G:$G,MATCH('【社内使用欄】システム連携用(ブロック別)'!F28,【社内使用欄】システム連携設定!$B:$B,0))))&amp;
            ":"&amp;
            INDEX(【社内使用欄】システム連携設定!$E:$E,MATCH('【社内使用欄】システム連携用(ブロック別)'!F28,【社内使用欄】システム連携設定!$B:$B,0))&amp;
            (INDEX(【社内使用欄】システム連携設定!$F:$F,MATCH('【社内使用欄】システム連携用(ブロック別)'!F28,【社内使用欄】システム連携設定!$B:$B,0))+(ROW()-INDEX(【社内使用欄】システム連携設定!$G:$G,MATCH('【社内使用欄】システム連携用(ブロック別)'!F28,【社内使用欄】システム連携設定!$B:$B,0))))
        )
    )=0,
    "",
    SUM(
        INDIRECT(
            "'"&amp;
            INDEX(【社内使用欄】システム連携設定!$C:$C,MATCH('【社内使用欄】システム連携用(ブロック別)'!F28,【社内使用欄】システム連携設定!$B:$B,0))&amp;
            "'!"&amp;
            INDEX(【社内使用欄】システム連携設定!$D:$D,MATCH('【社内使用欄】システム連携用(ブロック別)'!F28,【社内使用欄】システム連携設定!$B:$B,0))&amp;
            (INDEX(【社内使用欄】システム連携設定!$F:$F,MATCH('【社内使用欄】システム連携用(ブロック別)'!F28,【社内使用欄】システム連携設定!$B:$B,0))+(ROW()-INDEX(【社内使用欄】システム連携設定!$G:$G,MATCH('【社内使用欄】システム連携用(ブロック別)'!F28,【社内使用欄】システム連携設定!$B:$B,0))))&amp;
            ":"&amp;
            INDEX(【社内使用欄】システム連携設定!$E:$E,MATCH('【社内使用欄】システム連携用(ブロック別)'!F28,【社内使用欄】システム連携設定!$B:$B,0))&amp;
            (INDEX(【社内使用欄】システム連携設定!$F:$F,MATCH('【社内使用欄】システム連携用(ブロック別)'!F28,【社内使用欄】システム連携設定!$B:$B,0))+(ROW()-INDEX(【社内使用欄】システム連携設定!$G:$G,MATCH('【社内使用欄】システム連携用(ブロック別)'!F28,【社内使用欄】システム連携設定!$B:$B,0))))
        )
    )
)</f>
        <v/>
      </c>
      <c r="D28" s="82" t="str">
        <f t="shared" ca="1" si="0"/>
        <v/>
      </c>
      <c r="E28" s="79" t="str">
        <f t="shared" ca="1" si="1"/>
        <v/>
      </c>
      <c r="F28" s="91" t="s">
        <v>333</v>
      </c>
      <c r="G28" s="90" t="str">
        <f>"'"&amp;INDEX(【社内使用欄】システム連携設定!$C:$C,MATCH('【社内使用欄】システム連携用(ブロック別)'!F28,【社内使用欄】システム連携設定!$B:$B,0))&amp;"'!"&amp;INDEX(【社内使用欄】システム連携設定!$D:$D,MATCH('【社内使用欄】システム連携用(ブロック別)'!F28,【社内使用欄】システム連携設定!$B:$B,0))&amp;(INDEX(【社内使用欄】システム連携設定!$F:$F,MATCH('【社内使用欄】システム連携用(ブロック別)'!F28,【社内使用欄】システム連携設定!$B:$B,0))+(ROW()-INDEX(【社内使用欄】システム連携設定!$G:$G,MATCH('【社内使用欄】システム連携用(ブロック別)'!F28,【社内使用欄】システム連携設定!$B:$B,0))))</f>
        <v>'A加茂名、B加茂'!F21</v>
      </c>
    </row>
    <row r="29" spans="1:7" hidden="1">
      <c r="A29" t="s">
        <v>317</v>
      </c>
      <c r="B29" s="85" t="s">
        <v>362</v>
      </c>
      <c r="C29" t="str">
        <f ca="1">IF(
    SUM(
        INDIRECT(
            "'"&amp;
            INDEX(【社内使用欄】システム連携設定!$C:$C,MATCH('【社内使用欄】システム連携用(ブロック別)'!F29,【社内使用欄】システム連携設定!$B:$B,0))&amp;
            "'!"&amp;
            INDEX(【社内使用欄】システム連携設定!$D:$D,MATCH('【社内使用欄】システム連携用(ブロック別)'!F29,【社内使用欄】システム連携設定!$B:$B,0))&amp;
            (INDEX(【社内使用欄】システム連携設定!$F:$F,MATCH('【社内使用欄】システム連携用(ブロック別)'!F29,【社内使用欄】システム連携設定!$B:$B,0))+(ROW()-INDEX(【社内使用欄】システム連携設定!$G:$G,MATCH('【社内使用欄】システム連携用(ブロック別)'!F29,【社内使用欄】システム連携設定!$B:$B,0))))&amp;
            ":"&amp;
            INDEX(【社内使用欄】システム連携設定!$E:$E,MATCH('【社内使用欄】システム連携用(ブロック別)'!F29,【社内使用欄】システム連携設定!$B:$B,0))&amp;
            (INDEX(【社内使用欄】システム連携設定!$F:$F,MATCH('【社内使用欄】システム連携用(ブロック別)'!F29,【社内使用欄】システム連携設定!$B:$B,0))+(ROW()-INDEX(【社内使用欄】システム連携設定!$G:$G,MATCH('【社内使用欄】システム連携用(ブロック別)'!F29,【社内使用欄】システム連携設定!$B:$B,0))))
        )
    )=0,
    "",
    SUM(
        INDIRECT(
            "'"&amp;
            INDEX(【社内使用欄】システム連携設定!$C:$C,MATCH('【社内使用欄】システム連携用(ブロック別)'!F29,【社内使用欄】システム連携設定!$B:$B,0))&amp;
            "'!"&amp;
            INDEX(【社内使用欄】システム連携設定!$D:$D,MATCH('【社内使用欄】システム連携用(ブロック別)'!F29,【社内使用欄】システム連携設定!$B:$B,0))&amp;
            (INDEX(【社内使用欄】システム連携設定!$F:$F,MATCH('【社内使用欄】システム連携用(ブロック別)'!F29,【社内使用欄】システム連携設定!$B:$B,0))+(ROW()-INDEX(【社内使用欄】システム連携設定!$G:$G,MATCH('【社内使用欄】システム連携用(ブロック別)'!F29,【社内使用欄】システム連携設定!$B:$B,0))))&amp;
            ":"&amp;
            INDEX(【社内使用欄】システム連携設定!$E:$E,MATCH('【社内使用欄】システム連携用(ブロック別)'!F29,【社内使用欄】システム連携設定!$B:$B,0))&amp;
            (INDEX(【社内使用欄】システム連携設定!$F:$F,MATCH('【社内使用欄】システム連携用(ブロック別)'!F29,【社内使用欄】システム連携設定!$B:$B,0))+(ROW()-INDEX(【社内使用欄】システム連携設定!$G:$G,MATCH('【社内使用欄】システム連携用(ブロック別)'!F29,【社内使用欄】システム連携設定!$B:$B,0))))
        )
    )
)</f>
        <v/>
      </c>
      <c r="D29" s="82" t="str">
        <f t="shared" ca="1" si="0"/>
        <v/>
      </c>
      <c r="E29" s="79" t="str">
        <f t="shared" ca="1" si="1"/>
        <v/>
      </c>
      <c r="F29" s="91" t="s">
        <v>333</v>
      </c>
      <c r="G29" s="90" t="str">
        <f>"'"&amp;INDEX(【社内使用欄】システム連携設定!$C:$C,MATCH('【社内使用欄】システム連携用(ブロック別)'!F29,【社内使用欄】システム連携設定!$B:$B,0))&amp;"'!"&amp;INDEX(【社内使用欄】システム連携設定!$D:$D,MATCH('【社内使用欄】システム連携用(ブロック別)'!F29,【社内使用欄】システム連携設定!$B:$B,0))&amp;(INDEX(【社内使用欄】システム連携設定!$F:$F,MATCH('【社内使用欄】システム連携用(ブロック別)'!F29,【社内使用欄】システム連携設定!$B:$B,0))+(ROW()-INDEX(【社内使用欄】システム連携設定!$G:$G,MATCH('【社内使用欄】システム連携用(ブロック別)'!F29,【社内使用欄】システム連携設定!$B:$B,0))))</f>
        <v>'A加茂名、B加茂'!F22</v>
      </c>
    </row>
    <row r="30" spans="1:7" hidden="1">
      <c r="A30" t="s">
        <v>317</v>
      </c>
      <c r="B30" s="85" t="s">
        <v>363</v>
      </c>
      <c r="C30" t="str">
        <f ca="1">IF(
    SUM(
        INDIRECT(
            "'"&amp;
            INDEX(【社内使用欄】システム連携設定!$C:$C,MATCH('【社内使用欄】システム連携用(ブロック別)'!F30,【社内使用欄】システム連携設定!$B:$B,0))&amp;
            "'!"&amp;
            INDEX(【社内使用欄】システム連携設定!$D:$D,MATCH('【社内使用欄】システム連携用(ブロック別)'!F30,【社内使用欄】システム連携設定!$B:$B,0))&amp;
            (INDEX(【社内使用欄】システム連携設定!$F:$F,MATCH('【社内使用欄】システム連携用(ブロック別)'!F30,【社内使用欄】システム連携設定!$B:$B,0))+(ROW()-INDEX(【社内使用欄】システム連携設定!$G:$G,MATCH('【社内使用欄】システム連携用(ブロック別)'!F30,【社内使用欄】システム連携設定!$B:$B,0))))&amp;
            ":"&amp;
            INDEX(【社内使用欄】システム連携設定!$E:$E,MATCH('【社内使用欄】システム連携用(ブロック別)'!F30,【社内使用欄】システム連携設定!$B:$B,0))&amp;
            (INDEX(【社内使用欄】システム連携設定!$F:$F,MATCH('【社内使用欄】システム連携用(ブロック別)'!F30,【社内使用欄】システム連携設定!$B:$B,0))+(ROW()-INDEX(【社内使用欄】システム連携設定!$G:$G,MATCH('【社内使用欄】システム連携用(ブロック別)'!F30,【社内使用欄】システム連携設定!$B:$B,0))))
        )
    )=0,
    "",
    SUM(
        INDIRECT(
            "'"&amp;
            INDEX(【社内使用欄】システム連携設定!$C:$C,MATCH('【社内使用欄】システム連携用(ブロック別)'!F30,【社内使用欄】システム連携設定!$B:$B,0))&amp;
            "'!"&amp;
            INDEX(【社内使用欄】システム連携設定!$D:$D,MATCH('【社内使用欄】システム連携用(ブロック別)'!F30,【社内使用欄】システム連携設定!$B:$B,0))&amp;
            (INDEX(【社内使用欄】システム連携設定!$F:$F,MATCH('【社内使用欄】システム連携用(ブロック別)'!F30,【社内使用欄】システム連携設定!$B:$B,0))+(ROW()-INDEX(【社内使用欄】システム連携設定!$G:$G,MATCH('【社内使用欄】システム連携用(ブロック別)'!F30,【社内使用欄】システム連携設定!$B:$B,0))))&amp;
            ":"&amp;
            INDEX(【社内使用欄】システム連携設定!$E:$E,MATCH('【社内使用欄】システム連携用(ブロック別)'!F30,【社内使用欄】システム連携設定!$B:$B,0))&amp;
            (INDEX(【社内使用欄】システム連携設定!$F:$F,MATCH('【社内使用欄】システム連携用(ブロック別)'!F30,【社内使用欄】システム連携設定!$B:$B,0))+(ROW()-INDEX(【社内使用欄】システム連携設定!$G:$G,MATCH('【社内使用欄】システム連携用(ブロック別)'!F30,【社内使用欄】システム連携設定!$B:$B,0))))
        )
    )
)</f>
        <v/>
      </c>
      <c r="D30" s="82" t="str">
        <f ca="1">IF(AND(ISNUMBER(INDIRECT(G30)),NOT(ISNUMBER(INDIRECT(LEFT(G30,FIND("!",G30))&amp;CHAR(CODE(MID(G30,FIND("!",G30)+1,1))+1)&amp;MID(G30,FIND("!",G30)+2,99)))),NOT(ISNUMBER(INDIRECT(LEFT(G30,FIND("!",G30))&amp;CHAR(CODE(MID(G30,FIND("!",G30)+1,1))+2)&amp;MID(G30,FIND("!",G30)+2,99))))),"戸建",
IF(AND(NOT(ISNUMBER(INDIRECT(G30))),ISNUMBER(INDIRECT(LEFT(G30,FIND("!",G30))&amp;CHAR(CODE(MID(G30,FIND("!",G30)+1,1))+1)&amp;MID(G30,FIND("!",G30)+2,99))),NOT(ISNUMBER(INDIRECT(LEFT(G30,FIND("!",G30))&amp;CHAR(CODE(MID(G30,FIND("!",G30)+1,1))+2)&amp;MID(G30,FIND("!",G30)+2,99))))),"集合",
IF(AND(ISNUMBER(INDIRECT(G30)),ISNUMBER(INDIRECT(LEFT(G30,FIND("!",G30))&amp;CHAR(CODE(MID(G30,FIND("!",G30)+1,1))+1)&amp;MID(G30,FIND("!",G30)+2,99))),NOT(ISNUMBER(INDIRECT(LEFT(G30,FIND("!",G30))&amp;CHAR(CODE(MID(G30,FIND("!",G30)+1,1))+2)&amp;MID(G30,FIND("!",G30)+2,99))))),"事業所除外",
IF(AND(NOT(ISNUMBER(INDIRECT(G30))),NOT(ISNUMBER(INDIRECT(LEFT(G30,FIND("!",G30))&amp;CHAR(CODE(MID(G30,FIND("!",G30)+1,1))+1)&amp;MID(G30,FIND("!",G30)+2,99)))),ISNUMBER(INDIRECT(LEFT(G30,FIND("!",G30))&amp;CHAR(CODE(MID(G30,FIND("!",G30)+1,1))+2)&amp;MID(G30,FIND("!",G30)+2,99)))),"全戸",
IF(OR(AND(ISNUMBER(INDIRECT(LEFT(G30,FIND("!",G30))&amp;CHAR(CODE(MID(G30,FIND("!",G30)+1,1))+2)&amp;MID(G30,FIND("!",G30)+2,99))),ISNUMBER(INDIRECT(G30))),AND(ISNUMBER(INDIRECT(LEFT(G30,FIND("!",G30))&amp;CHAR(CODE(MID(G30,FIND("!",G30)+1,1))+2)&amp;MID(G30,FIND("!",G30)+2,99))),ISNUMBER(INDIRECT(LEFT(G30,FIND("!",G30))&amp;CHAR(CODE(MID(G30,FIND("!",G30)+1,1))+1)&amp;MID(G30,FIND("!",G30)+2,99))))),"エラー","")))))</f>
        <v/>
      </c>
      <c r="E30" s="79" t="str">
        <f t="shared" ca="1" si="1"/>
        <v/>
      </c>
      <c r="F30" s="91" t="s">
        <v>333</v>
      </c>
      <c r="G30" s="90" t="str">
        <f>"'"&amp;INDEX(【社内使用欄】システム連携設定!$C:$C,MATCH('【社内使用欄】システム連携用(ブロック別)'!F30,【社内使用欄】システム連携設定!$B:$B,0))&amp;"'!"&amp;INDEX(【社内使用欄】システム連携設定!$D:$D,MATCH('【社内使用欄】システム連携用(ブロック別)'!F30,【社内使用欄】システム連携設定!$B:$B,0))&amp;(INDEX(【社内使用欄】システム連携設定!$F:$F,MATCH('【社内使用欄】システム連携用(ブロック別)'!F30,【社内使用欄】システム連携設定!$B:$B,0))+(ROW()-INDEX(【社内使用欄】システム連携設定!$G:$G,MATCH('【社内使用欄】システム連携用(ブロック別)'!F30,【社内使用欄】システム連携設定!$B:$B,0))))</f>
        <v>'A加茂名、B加茂'!F23</v>
      </c>
    </row>
    <row r="31" spans="1:7" hidden="1">
      <c r="A31" t="s">
        <v>317</v>
      </c>
      <c r="B31" s="85" t="s">
        <v>364</v>
      </c>
      <c r="C31" t="str">
        <f ca="1">IF(
    SUM(
        INDIRECT(
            "'"&amp;
            INDEX(【社内使用欄】システム連携設定!$C:$C,MATCH('【社内使用欄】システム連携用(ブロック別)'!F31,【社内使用欄】システム連携設定!$B:$B,0))&amp;
            "'!"&amp;
            INDEX(【社内使用欄】システム連携設定!$D:$D,MATCH('【社内使用欄】システム連携用(ブロック別)'!F31,【社内使用欄】システム連携設定!$B:$B,0))&amp;
            (INDEX(【社内使用欄】システム連携設定!$F:$F,MATCH('【社内使用欄】システム連携用(ブロック別)'!F31,【社内使用欄】システム連携設定!$B:$B,0))+(ROW()-INDEX(【社内使用欄】システム連携設定!$G:$G,MATCH('【社内使用欄】システム連携用(ブロック別)'!F31,【社内使用欄】システム連携設定!$B:$B,0))))&amp;
            ":"&amp;
            INDEX(【社内使用欄】システム連携設定!$E:$E,MATCH('【社内使用欄】システム連携用(ブロック別)'!F31,【社内使用欄】システム連携設定!$B:$B,0))&amp;
            (INDEX(【社内使用欄】システム連携設定!$F:$F,MATCH('【社内使用欄】システム連携用(ブロック別)'!F31,【社内使用欄】システム連携設定!$B:$B,0))+(ROW()-INDEX(【社内使用欄】システム連携設定!$G:$G,MATCH('【社内使用欄】システム連携用(ブロック別)'!F31,【社内使用欄】システム連携設定!$B:$B,0))))
        )
    )=0,
    "",
    SUM(
        INDIRECT(
            "'"&amp;
            INDEX(【社内使用欄】システム連携設定!$C:$C,MATCH('【社内使用欄】システム連携用(ブロック別)'!F31,【社内使用欄】システム連携設定!$B:$B,0))&amp;
            "'!"&amp;
            INDEX(【社内使用欄】システム連携設定!$D:$D,MATCH('【社内使用欄】システム連携用(ブロック別)'!F31,【社内使用欄】システム連携設定!$B:$B,0))&amp;
            (INDEX(【社内使用欄】システム連携設定!$F:$F,MATCH('【社内使用欄】システム連携用(ブロック別)'!F31,【社内使用欄】システム連携設定!$B:$B,0))+(ROW()-INDEX(【社内使用欄】システム連携設定!$G:$G,MATCH('【社内使用欄】システム連携用(ブロック別)'!F31,【社内使用欄】システム連携設定!$B:$B,0))))&amp;
            ":"&amp;
            INDEX(【社内使用欄】システム連携設定!$E:$E,MATCH('【社内使用欄】システム連携用(ブロック別)'!F31,【社内使用欄】システム連携設定!$B:$B,0))&amp;
            (INDEX(【社内使用欄】システム連携設定!$F:$F,MATCH('【社内使用欄】システム連携用(ブロック別)'!F31,【社内使用欄】システム連携設定!$B:$B,0))+(ROW()-INDEX(【社内使用欄】システム連携設定!$G:$G,MATCH('【社内使用欄】システム連携用(ブロック別)'!F31,【社内使用欄】システム連携設定!$B:$B,0))))
        )
    )
)</f>
        <v/>
      </c>
      <c r="D31" s="82" t="str">
        <f t="shared" ref="D31:D83" ca="1" si="2">IF(AND(ISNUMBER(INDIRECT(G31)),NOT(ISNUMBER(INDIRECT(LEFT(G31,FIND("!",G31))&amp;CHAR(CODE(MID(G31,FIND("!",G31)+1,1))+1)&amp;MID(G31,FIND("!",G31)+2,99)))),NOT(ISNUMBER(INDIRECT(LEFT(G31,FIND("!",G31))&amp;CHAR(CODE(MID(G31,FIND("!",G31)+1,1))+2)&amp;MID(G31,FIND("!",G31)+2,99))))),"戸建",
IF(AND(NOT(ISNUMBER(INDIRECT(G31))),ISNUMBER(INDIRECT(LEFT(G31,FIND("!",G31))&amp;CHAR(CODE(MID(G31,FIND("!",G31)+1,1))+1)&amp;MID(G31,FIND("!",G31)+2,99))),NOT(ISNUMBER(INDIRECT(LEFT(G31,FIND("!",G31))&amp;CHAR(CODE(MID(G31,FIND("!",G31)+1,1))+2)&amp;MID(G31,FIND("!",G31)+2,99))))),"集合",
IF(AND(ISNUMBER(INDIRECT(G31)),ISNUMBER(INDIRECT(LEFT(G31,FIND("!",G31))&amp;CHAR(CODE(MID(G31,FIND("!",G31)+1,1))+1)&amp;MID(G31,FIND("!",G31)+2,99))),NOT(ISNUMBER(INDIRECT(LEFT(G31,FIND("!",G31))&amp;CHAR(CODE(MID(G31,FIND("!",G31)+1,1))+2)&amp;MID(G31,FIND("!",G31)+2,99))))),"事業所除外",
IF(AND(NOT(ISNUMBER(INDIRECT(G31))),NOT(ISNUMBER(INDIRECT(LEFT(G31,FIND("!",G31))&amp;CHAR(CODE(MID(G31,FIND("!",G31)+1,1))+1)&amp;MID(G31,FIND("!",G31)+2,99)))),ISNUMBER(INDIRECT(LEFT(G31,FIND("!",G31))&amp;CHAR(CODE(MID(G31,FIND("!",G31)+1,1))+2)&amp;MID(G31,FIND("!",G31)+2,99)))),"全戸",
IF(OR(AND(ISNUMBER(INDIRECT(LEFT(G31,FIND("!",G31))&amp;CHAR(CODE(MID(G31,FIND("!",G31)+1,1))+2)&amp;MID(G31,FIND("!",G31)+2,99))),ISNUMBER(INDIRECT(G31))),AND(ISNUMBER(INDIRECT(LEFT(G31,FIND("!",G31))&amp;CHAR(CODE(MID(G31,FIND("!",G31)+1,1))+2)&amp;MID(G31,FIND("!",G31)+2,99))),ISNUMBER(INDIRECT(LEFT(G31,FIND("!",G31))&amp;CHAR(CODE(MID(G31,FIND("!",G31)+1,1))+1)&amp;MID(G31,FIND("!",G31)+2,99))))),"エラー","")))))</f>
        <v/>
      </c>
      <c r="E31" s="79" t="str">
        <f t="shared" ca="1" si="1"/>
        <v/>
      </c>
      <c r="F31" s="91" t="s">
        <v>333</v>
      </c>
      <c r="G31" s="90" t="str">
        <f>"'"&amp;INDEX(【社内使用欄】システム連携設定!$C:$C,MATCH('【社内使用欄】システム連携用(ブロック別)'!F31,【社内使用欄】システム連携設定!$B:$B,0))&amp;"'!"&amp;INDEX(【社内使用欄】システム連携設定!$D:$D,MATCH('【社内使用欄】システム連携用(ブロック別)'!F31,【社内使用欄】システム連携設定!$B:$B,0))&amp;(INDEX(【社内使用欄】システム連携設定!$F:$F,MATCH('【社内使用欄】システム連携用(ブロック別)'!F31,【社内使用欄】システム連携設定!$B:$B,0))+(ROW()-INDEX(【社内使用欄】システム連携設定!$G:$G,MATCH('【社内使用欄】システム連携用(ブロック別)'!F31,【社内使用欄】システム連携設定!$B:$B,0))))</f>
        <v>'A加茂名、B加茂'!F24</v>
      </c>
    </row>
    <row r="32" spans="1:7" hidden="1">
      <c r="A32" t="s">
        <v>317</v>
      </c>
      <c r="B32" s="85" t="s">
        <v>365</v>
      </c>
      <c r="C32" t="str">
        <f ca="1">IF(
    SUM(
        INDIRECT(
            "'"&amp;
            INDEX(【社内使用欄】システム連携設定!$C:$C,MATCH('【社内使用欄】システム連携用(ブロック別)'!F32,【社内使用欄】システム連携設定!$B:$B,0))&amp;
            "'!"&amp;
            INDEX(【社内使用欄】システム連携設定!$D:$D,MATCH('【社内使用欄】システム連携用(ブロック別)'!F32,【社内使用欄】システム連携設定!$B:$B,0))&amp;
            (INDEX(【社内使用欄】システム連携設定!$F:$F,MATCH('【社内使用欄】システム連携用(ブロック別)'!F32,【社内使用欄】システム連携設定!$B:$B,0))+(ROW()-INDEX(【社内使用欄】システム連携設定!$G:$G,MATCH('【社内使用欄】システム連携用(ブロック別)'!F32,【社内使用欄】システム連携設定!$B:$B,0))))&amp;
            ":"&amp;
            INDEX(【社内使用欄】システム連携設定!$E:$E,MATCH('【社内使用欄】システム連携用(ブロック別)'!F32,【社内使用欄】システム連携設定!$B:$B,0))&amp;
            (INDEX(【社内使用欄】システム連携設定!$F:$F,MATCH('【社内使用欄】システム連携用(ブロック別)'!F32,【社内使用欄】システム連携設定!$B:$B,0))+(ROW()-INDEX(【社内使用欄】システム連携設定!$G:$G,MATCH('【社内使用欄】システム連携用(ブロック別)'!F32,【社内使用欄】システム連携設定!$B:$B,0))))
        )
    )=0,
    "",
    SUM(
        INDIRECT(
            "'"&amp;
            INDEX(【社内使用欄】システム連携設定!$C:$C,MATCH('【社内使用欄】システム連携用(ブロック別)'!F32,【社内使用欄】システム連携設定!$B:$B,0))&amp;
            "'!"&amp;
            INDEX(【社内使用欄】システム連携設定!$D:$D,MATCH('【社内使用欄】システム連携用(ブロック別)'!F32,【社内使用欄】システム連携設定!$B:$B,0))&amp;
            (INDEX(【社内使用欄】システム連携設定!$F:$F,MATCH('【社内使用欄】システム連携用(ブロック別)'!F32,【社内使用欄】システム連携設定!$B:$B,0))+(ROW()-INDEX(【社内使用欄】システム連携設定!$G:$G,MATCH('【社内使用欄】システム連携用(ブロック別)'!F32,【社内使用欄】システム連携設定!$B:$B,0))))&amp;
            ":"&amp;
            INDEX(【社内使用欄】システム連携設定!$E:$E,MATCH('【社内使用欄】システム連携用(ブロック別)'!F32,【社内使用欄】システム連携設定!$B:$B,0))&amp;
            (INDEX(【社内使用欄】システム連携設定!$F:$F,MATCH('【社内使用欄】システム連携用(ブロック別)'!F32,【社内使用欄】システム連携設定!$B:$B,0))+(ROW()-INDEX(【社内使用欄】システム連携設定!$G:$G,MATCH('【社内使用欄】システム連携用(ブロック別)'!F32,【社内使用欄】システム連携設定!$B:$B,0))))
        )
    )
)</f>
        <v/>
      </c>
      <c r="D32" s="82" t="str">
        <f t="shared" ca="1" si="2"/>
        <v/>
      </c>
      <c r="E32" s="79" t="str">
        <f t="shared" ca="1" si="1"/>
        <v/>
      </c>
      <c r="F32" s="91" t="s">
        <v>333</v>
      </c>
      <c r="G32" s="90" t="str">
        <f>"'"&amp;INDEX(【社内使用欄】システム連携設定!$C:$C,MATCH('【社内使用欄】システム連携用(ブロック別)'!F32,【社内使用欄】システム連携設定!$B:$B,0))&amp;"'!"&amp;INDEX(【社内使用欄】システム連携設定!$D:$D,MATCH('【社内使用欄】システム連携用(ブロック別)'!F32,【社内使用欄】システム連携設定!$B:$B,0))&amp;(INDEX(【社内使用欄】システム連携設定!$F:$F,MATCH('【社内使用欄】システム連携用(ブロック別)'!F32,【社内使用欄】システム連携設定!$B:$B,0))+(ROW()-INDEX(【社内使用欄】システム連携設定!$G:$G,MATCH('【社内使用欄】システム連携用(ブロック別)'!F32,【社内使用欄】システム連携設定!$B:$B,0))))</f>
        <v>'A加茂名、B加茂'!F25</v>
      </c>
    </row>
    <row r="33" spans="1:7" hidden="1">
      <c r="A33" t="s">
        <v>317</v>
      </c>
      <c r="B33" s="85" t="s">
        <v>366</v>
      </c>
      <c r="C33" t="str">
        <f ca="1">IF(
    SUM(
        INDIRECT(
            "'"&amp;
            INDEX(【社内使用欄】システム連携設定!$C:$C,MATCH('【社内使用欄】システム連携用(ブロック別)'!F33,【社内使用欄】システム連携設定!$B:$B,0))&amp;
            "'!"&amp;
            INDEX(【社内使用欄】システム連携設定!$D:$D,MATCH('【社内使用欄】システム連携用(ブロック別)'!F33,【社内使用欄】システム連携設定!$B:$B,0))&amp;
            (INDEX(【社内使用欄】システム連携設定!$F:$F,MATCH('【社内使用欄】システム連携用(ブロック別)'!F33,【社内使用欄】システム連携設定!$B:$B,0))+(ROW()-INDEX(【社内使用欄】システム連携設定!$G:$G,MATCH('【社内使用欄】システム連携用(ブロック別)'!F33,【社内使用欄】システム連携設定!$B:$B,0))))&amp;
            ":"&amp;
            INDEX(【社内使用欄】システム連携設定!$E:$E,MATCH('【社内使用欄】システム連携用(ブロック別)'!F33,【社内使用欄】システム連携設定!$B:$B,0))&amp;
            (INDEX(【社内使用欄】システム連携設定!$F:$F,MATCH('【社内使用欄】システム連携用(ブロック別)'!F33,【社内使用欄】システム連携設定!$B:$B,0))+(ROW()-INDEX(【社内使用欄】システム連携設定!$G:$G,MATCH('【社内使用欄】システム連携用(ブロック別)'!F33,【社内使用欄】システム連携設定!$B:$B,0))))
        )
    )=0,
    "",
    SUM(
        INDIRECT(
            "'"&amp;
            INDEX(【社内使用欄】システム連携設定!$C:$C,MATCH('【社内使用欄】システム連携用(ブロック別)'!F33,【社内使用欄】システム連携設定!$B:$B,0))&amp;
            "'!"&amp;
            INDEX(【社内使用欄】システム連携設定!$D:$D,MATCH('【社内使用欄】システム連携用(ブロック別)'!F33,【社内使用欄】システム連携設定!$B:$B,0))&amp;
            (INDEX(【社内使用欄】システム連携設定!$F:$F,MATCH('【社内使用欄】システム連携用(ブロック別)'!F33,【社内使用欄】システム連携設定!$B:$B,0))+(ROW()-INDEX(【社内使用欄】システム連携設定!$G:$G,MATCH('【社内使用欄】システム連携用(ブロック別)'!F33,【社内使用欄】システム連携設定!$B:$B,0))))&amp;
            ":"&amp;
            INDEX(【社内使用欄】システム連携設定!$E:$E,MATCH('【社内使用欄】システム連携用(ブロック別)'!F33,【社内使用欄】システム連携設定!$B:$B,0))&amp;
            (INDEX(【社内使用欄】システム連携設定!$F:$F,MATCH('【社内使用欄】システム連携用(ブロック別)'!F33,【社内使用欄】システム連携設定!$B:$B,0))+(ROW()-INDEX(【社内使用欄】システム連携設定!$G:$G,MATCH('【社内使用欄】システム連携用(ブロック別)'!F33,【社内使用欄】システム連携設定!$B:$B,0))))
        )
    )
)</f>
        <v/>
      </c>
      <c r="D33" s="82" t="str">
        <f t="shared" ca="1" si="2"/>
        <v/>
      </c>
      <c r="E33" s="79" t="str">
        <f t="shared" ca="1" si="1"/>
        <v/>
      </c>
      <c r="F33" s="91" t="s">
        <v>333</v>
      </c>
      <c r="G33" s="90" t="str">
        <f>"'"&amp;INDEX(【社内使用欄】システム連携設定!$C:$C,MATCH('【社内使用欄】システム連携用(ブロック別)'!F33,【社内使用欄】システム連携設定!$B:$B,0))&amp;"'!"&amp;INDEX(【社内使用欄】システム連携設定!$D:$D,MATCH('【社内使用欄】システム連携用(ブロック別)'!F33,【社内使用欄】システム連携設定!$B:$B,0))&amp;(INDEX(【社内使用欄】システム連携設定!$F:$F,MATCH('【社内使用欄】システム連携用(ブロック別)'!F33,【社内使用欄】システム連携設定!$B:$B,0))+(ROW()-INDEX(【社内使用欄】システム連携設定!$G:$G,MATCH('【社内使用欄】システム連携用(ブロック別)'!F33,【社内使用欄】システム連携設定!$B:$B,0))))</f>
        <v>'A加茂名、B加茂'!F26</v>
      </c>
    </row>
    <row r="34" spans="1:7" hidden="1">
      <c r="A34" t="s">
        <v>317</v>
      </c>
      <c r="B34" s="85" t="s">
        <v>367</v>
      </c>
      <c r="C34" t="str">
        <f ca="1">IF(
    SUM(
        INDIRECT(
            "'"&amp;
            INDEX(【社内使用欄】システム連携設定!$C:$C,MATCH('【社内使用欄】システム連携用(ブロック別)'!F34,【社内使用欄】システム連携設定!$B:$B,0))&amp;
            "'!"&amp;
            INDEX(【社内使用欄】システム連携設定!$D:$D,MATCH('【社内使用欄】システム連携用(ブロック別)'!F34,【社内使用欄】システム連携設定!$B:$B,0))&amp;
            (INDEX(【社内使用欄】システム連携設定!$F:$F,MATCH('【社内使用欄】システム連携用(ブロック別)'!F34,【社内使用欄】システム連携設定!$B:$B,0))+(ROW()-INDEX(【社内使用欄】システム連携設定!$G:$G,MATCH('【社内使用欄】システム連携用(ブロック別)'!F34,【社内使用欄】システム連携設定!$B:$B,0))))&amp;
            ":"&amp;
            INDEX(【社内使用欄】システム連携設定!$E:$E,MATCH('【社内使用欄】システム連携用(ブロック別)'!F34,【社内使用欄】システム連携設定!$B:$B,0))&amp;
            (INDEX(【社内使用欄】システム連携設定!$F:$F,MATCH('【社内使用欄】システム連携用(ブロック別)'!F34,【社内使用欄】システム連携設定!$B:$B,0))+(ROW()-INDEX(【社内使用欄】システム連携設定!$G:$G,MATCH('【社内使用欄】システム連携用(ブロック別)'!F34,【社内使用欄】システム連携設定!$B:$B,0))))
        )
    )=0,
    "",
    SUM(
        INDIRECT(
            "'"&amp;
            INDEX(【社内使用欄】システム連携設定!$C:$C,MATCH('【社内使用欄】システム連携用(ブロック別)'!F34,【社内使用欄】システム連携設定!$B:$B,0))&amp;
            "'!"&amp;
            INDEX(【社内使用欄】システム連携設定!$D:$D,MATCH('【社内使用欄】システム連携用(ブロック別)'!F34,【社内使用欄】システム連携設定!$B:$B,0))&amp;
            (INDEX(【社内使用欄】システム連携設定!$F:$F,MATCH('【社内使用欄】システム連携用(ブロック別)'!F34,【社内使用欄】システム連携設定!$B:$B,0))+(ROW()-INDEX(【社内使用欄】システム連携設定!$G:$G,MATCH('【社内使用欄】システム連携用(ブロック別)'!F34,【社内使用欄】システム連携設定!$B:$B,0))))&amp;
            ":"&amp;
            INDEX(【社内使用欄】システム連携設定!$E:$E,MATCH('【社内使用欄】システム連携用(ブロック別)'!F34,【社内使用欄】システム連携設定!$B:$B,0))&amp;
            (INDEX(【社内使用欄】システム連携設定!$F:$F,MATCH('【社内使用欄】システム連携用(ブロック別)'!F34,【社内使用欄】システム連携設定!$B:$B,0))+(ROW()-INDEX(【社内使用欄】システム連携設定!$G:$G,MATCH('【社内使用欄】システム連携用(ブロック別)'!F34,【社内使用欄】システム連携設定!$B:$B,0))))
        )
    )
)</f>
        <v/>
      </c>
      <c r="D34" s="82" t="str">
        <f t="shared" ca="1" si="2"/>
        <v/>
      </c>
      <c r="E34" s="79" t="str">
        <f t="shared" ca="1" si="1"/>
        <v/>
      </c>
      <c r="F34" s="91" t="s">
        <v>334</v>
      </c>
      <c r="G34" s="90" t="str">
        <f>"'"&amp;INDEX(【社内使用欄】システム連携設定!$C:$C,MATCH('【社内使用欄】システム連携用(ブロック別)'!F34,【社内使用欄】システム連携設定!$B:$B,0))&amp;"'!"&amp;INDEX(【社内使用欄】システム連携設定!$D:$D,MATCH('【社内使用欄】システム連携用(ブロック別)'!F34,【社内使用欄】システム連携設定!$B:$B,0))&amp;(INDEX(【社内使用欄】システム連携設定!$F:$F,MATCH('【社内使用欄】システム連携用(ブロック別)'!F34,【社内使用欄】システム連携設定!$B:$B,0))+(ROW()-INDEX(【社内使用欄】システム連携設定!$G:$G,MATCH('【社内使用欄】システム連携用(ブロック別)'!F34,【社内使用欄】システム連携設定!$B:$B,0))))</f>
        <v>'A加茂名、B加茂'!F31</v>
      </c>
    </row>
    <row r="35" spans="1:7" hidden="1">
      <c r="A35" t="s">
        <v>317</v>
      </c>
      <c r="B35" s="85" t="s">
        <v>368</v>
      </c>
      <c r="C35" t="str">
        <f ca="1">IF(
    SUM(
        INDIRECT(
            "'"&amp;
            INDEX(【社内使用欄】システム連携設定!$C:$C,MATCH('【社内使用欄】システム連携用(ブロック別)'!F35,【社内使用欄】システム連携設定!$B:$B,0))&amp;
            "'!"&amp;
            INDEX(【社内使用欄】システム連携設定!$D:$D,MATCH('【社内使用欄】システム連携用(ブロック別)'!F35,【社内使用欄】システム連携設定!$B:$B,0))&amp;
            (INDEX(【社内使用欄】システム連携設定!$F:$F,MATCH('【社内使用欄】システム連携用(ブロック別)'!F35,【社内使用欄】システム連携設定!$B:$B,0))+(ROW()-INDEX(【社内使用欄】システム連携設定!$G:$G,MATCH('【社内使用欄】システム連携用(ブロック別)'!F35,【社内使用欄】システム連携設定!$B:$B,0))))&amp;
            ":"&amp;
            INDEX(【社内使用欄】システム連携設定!$E:$E,MATCH('【社内使用欄】システム連携用(ブロック別)'!F35,【社内使用欄】システム連携設定!$B:$B,0))&amp;
            (INDEX(【社内使用欄】システム連携設定!$F:$F,MATCH('【社内使用欄】システム連携用(ブロック別)'!F35,【社内使用欄】システム連携設定!$B:$B,0))+(ROW()-INDEX(【社内使用欄】システム連携設定!$G:$G,MATCH('【社内使用欄】システム連携用(ブロック別)'!F35,【社内使用欄】システム連携設定!$B:$B,0))))
        )
    )=0,
    "",
    SUM(
        INDIRECT(
            "'"&amp;
            INDEX(【社内使用欄】システム連携設定!$C:$C,MATCH('【社内使用欄】システム連携用(ブロック別)'!F35,【社内使用欄】システム連携設定!$B:$B,0))&amp;
            "'!"&amp;
            INDEX(【社内使用欄】システム連携設定!$D:$D,MATCH('【社内使用欄】システム連携用(ブロック別)'!F35,【社内使用欄】システム連携設定!$B:$B,0))&amp;
            (INDEX(【社内使用欄】システム連携設定!$F:$F,MATCH('【社内使用欄】システム連携用(ブロック別)'!F35,【社内使用欄】システム連携設定!$B:$B,0))+(ROW()-INDEX(【社内使用欄】システム連携設定!$G:$G,MATCH('【社内使用欄】システム連携用(ブロック別)'!F35,【社内使用欄】システム連携設定!$B:$B,0))))&amp;
            ":"&amp;
            INDEX(【社内使用欄】システム連携設定!$E:$E,MATCH('【社内使用欄】システム連携用(ブロック別)'!F35,【社内使用欄】システム連携設定!$B:$B,0))&amp;
            (INDEX(【社内使用欄】システム連携設定!$F:$F,MATCH('【社内使用欄】システム連携用(ブロック別)'!F35,【社内使用欄】システム連携設定!$B:$B,0))+(ROW()-INDEX(【社内使用欄】システム連携設定!$G:$G,MATCH('【社内使用欄】システム連携用(ブロック別)'!F35,【社内使用欄】システム連携設定!$B:$B,0))))
        )
    )
)</f>
        <v/>
      </c>
      <c r="D35" s="82" t="str">
        <f t="shared" ca="1" si="2"/>
        <v/>
      </c>
      <c r="E35" s="79" t="str">
        <f t="shared" ca="1" si="1"/>
        <v/>
      </c>
      <c r="F35" s="91" t="s">
        <v>334</v>
      </c>
      <c r="G35" s="90" t="str">
        <f>"'"&amp;INDEX(【社内使用欄】システム連携設定!$C:$C,MATCH('【社内使用欄】システム連携用(ブロック別)'!F35,【社内使用欄】システム連携設定!$B:$B,0))&amp;"'!"&amp;INDEX(【社内使用欄】システム連携設定!$D:$D,MATCH('【社内使用欄】システム連携用(ブロック別)'!F35,【社内使用欄】システム連携設定!$B:$B,0))&amp;(INDEX(【社内使用欄】システム連携設定!$F:$F,MATCH('【社内使用欄】システム連携用(ブロック別)'!F35,【社内使用欄】システム連携設定!$B:$B,0))+(ROW()-INDEX(【社内使用欄】システム連携設定!$G:$G,MATCH('【社内使用欄】システム連携用(ブロック別)'!F35,【社内使用欄】システム連携設定!$B:$B,0))))</f>
        <v>'A加茂名、B加茂'!F32</v>
      </c>
    </row>
    <row r="36" spans="1:7" hidden="1">
      <c r="A36" t="s">
        <v>317</v>
      </c>
      <c r="B36" s="85" t="s">
        <v>369</v>
      </c>
      <c r="C36" t="str">
        <f ca="1">IF(
    SUM(
        INDIRECT(
            "'"&amp;
            INDEX(【社内使用欄】システム連携設定!$C:$C,MATCH('【社内使用欄】システム連携用(ブロック別)'!F36,【社内使用欄】システム連携設定!$B:$B,0))&amp;
            "'!"&amp;
            INDEX(【社内使用欄】システム連携設定!$D:$D,MATCH('【社内使用欄】システム連携用(ブロック別)'!F36,【社内使用欄】システム連携設定!$B:$B,0))&amp;
            (INDEX(【社内使用欄】システム連携設定!$F:$F,MATCH('【社内使用欄】システム連携用(ブロック別)'!F36,【社内使用欄】システム連携設定!$B:$B,0))+(ROW()-INDEX(【社内使用欄】システム連携設定!$G:$G,MATCH('【社内使用欄】システム連携用(ブロック別)'!F36,【社内使用欄】システム連携設定!$B:$B,0))))&amp;
            ":"&amp;
            INDEX(【社内使用欄】システム連携設定!$E:$E,MATCH('【社内使用欄】システム連携用(ブロック別)'!F36,【社内使用欄】システム連携設定!$B:$B,0))&amp;
            (INDEX(【社内使用欄】システム連携設定!$F:$F,MATCH('【社内使用欄】システム連携用(ブロック別)'!F36,【社内使用欄】システム連携設定!$B:$B,0))+(ROW()-INDEX(【社内使用欄】システム連携設定!$G:$G,MATCH('【社内使用欄】システム連携用(ブロック別)'!F36,【社内使用欄】システム連携設定!$B:$B,0))))
        )
    )=0,
    "",
    SUM(
        INDIRECT(
            "'"&amp;
            INDEX(【社内使用欄】システム連携設定!$C:$C,MATCH('【社内使用欄】システム連携用(ブロック別)'!F36,【社内使用欄】システム連携設定!$B:$B,0))&amp;
            "'!"&amp;
            INDEX(【社内使用欄】システム連携設定!$D:$D,MATCH('【社内使用欄】システム連携用(ブロック別)'!F36,【社内使用欄】システム連携設定!$B:$B,0))&amp;
            (INDEX(【社内使用欄】システム連携設定!$F:$F,MATCH('【社内使用欄】システム連携用(ブロック別)'!F36,【社内使用欄】システム連携設定!$B:$B,0))+(ROW()-INDEX(【社内使用欄】システム連携設定!$G:$G,MATCH('【社内使用欄】システム連携用(ブロック別)'!F36,【社内使用欄】システム連携設定!$B:$B,0))))&amp;
            ":"&amp;
            INDEX(【社内使用欄】システム連携設定!$E:$E,MATCH('【社内使用欄】システム連携用(ブロック別)'!F36,【社内使用欄】システム連携設定!$B:$B,0))&amp;
            (INDEX(【社内使用欄】システム連携設定!$F:$F,MATCH('【社内使用欄】システム連携用(ブロック別)'!F36,【社内使用欄】システム連携設定!$B:$B,0))+(ROW()-INDEX(【社内使用欄】システム連携設定!$G:$G,MATCH('【社内使用欄】システム連携用(ブロック別)'!F36,【社内使用欄】システム連携設定!$B:$B,0))))
        )
    )
)</f>
        <v/>
      </c>
      <c r="D36" s="82" t="str">
        <f t="shared" ca="1" si="2"/>
        <v/>
      </c>
      <c r="E36" s="79" t="str">
        <f t="shared" ca="1" si="1"/>
        <v/>
      </c>
      <c r="F36" s="91" t="s">
        <v>334</v>
      </c>
      <c r="G36" s="90" t="str">
        <f>"'"&amp;INDEX(【社内使用欄】システム連携設定!$C:$C,MATCH('【社内使用欄】システム連携用(ブロック別)'!F36,【社内使用欄】システム連携設定!$B:$B,0))&amp;"'!"&amp;INDEX(【社内使用欄】システム連携設定!$D:$D,MATCH('【社内使用欄】システム連携用(ブロック別)'!F36,【社内使用欄】システム連携設定!$B:$B,0))&amp;(INDEX(【社内使用欄】システム連携設定!$F:$F,MATCH('【社内使用欄】システム連携用(ブロック別)'!F36,【社内使用欄】システム連携設定!$B:$B,0))+(ROW()-INDEX(【社内使用欄】システム連携設定!$G:$G,MATCH('【社内使用欄】システム連携用(ブロック別)'!F36,【社内使用欄】システム連携設定!$B:$B,0))))</f>
        <v>'A加茂名、B加茂'!F33</v>
      </c>
    </row>
    <row r="37" spans="1:7" hidden="1">
      <c r="A37" t="s">
        <v>317</v>
      </c>
      <c r="B37" s="85" t="s">
        <v>370</v>
      </c>
      <c r="C37" t="str">
        <f ca="1">IF(
    SUM(
        INDIRECT(
            "'"&amp;
            INDEX(【社内使用欄】システム連携設定!$C:$C,MATCH('【社内使用欄】システム連携用(ブロック別)'!F37,【社内使用欄】システム連携設定!$B:$B,0))&amp;
            "'!"&amp;
            INDEX(【社内使用欄】システム連携設定!$D:$D,MATCH('【社内使用欄】システム連携用(ブロック別)'!F37,【社内使用欄】システム連携設定!$B:$B,0))&amp;
            (INDEX(【社内使用欄】システム連携設定!$F:$F,MATCH('【社内使用欄】システム連携用(ブロック別)'!F37,【社内使用欄】システム連携設定!$B:$B,0))+(ROW()-INDEX(【社内使用欄】システム連携設定!$G:$G,MATCH('【社内使用欄】システム連携用(ブロック別)'!F37,【社内使用欄】システム連携設定!$B:$B,0))))&amp;
            ":"&amp;
            INDEX(【社内使用欄】システム連携設定!$E:$E,MATCH('【社内使用欄】システム連携用(ブロック別)'!F37,【社内使用欄】システム連携設定!$B:$B,0))&amp;
            (INDEX(【社内使用欄】システム連携設定!$F:$F,MATCH('【社内使用欄】システム連携用(ブロック別)'!F37,【社内使用欄】システム連携設定!$B:$B,0))+(ROW()-INDEX(【社内使用欄】システム連携設定!$G:$G,MATCH('【社内使用欄】システム連携用(ブロック別)'!F37,【社内使用欄】システム連携設定!$B:$B,0))))
        )
    )=0,
    "",
    SUM(
        INDIRECT(
            "'"&amp;
            INDEX(【社内使用欄】システム連携設定!$C:$C,MATCH('【社内使用欄】システム連携用(ブロック別)'!F37,【社内使用欄】システム連携設定!$B:$B,0))&amp;
            "'!"&amp;
            INDEX(【社内使用欄】システム連携設定!$D:$D,MATCH('【社内使用欄】システム連携用(ブロック別)'!F37,【社内使用欄】システム連携設定!$B:$B,0))&amp;
            (INDEX(【社内使用欄】システム連携設定!$F:$F,MATCH('【社内使用欄】システム連携用(ブロック別)'!F37,【社内使用欄】システム連携設定!$B:$B,0))+(ROW()-INDEX(【社内使用欄】システム連携設定!$G:$G,MATCH('【社内使用欄】システム連携用(ブロック別)'!F37,【社内使用欄】システム連携設定!$B:$B,0))))&amp;
            ":"&amp;
            INDEX(【社内使用欄】システム連携設定!$E:$E,MATCH('【社内使用欄】システム連携用(ブロック別)'!F37,【社内使用欄】システム連携設定!$B:$B,0))&amp;
            (INDEX(【社内使用欄】システム連携設定!$F:$F,MATCH('【社内使用欄】システム連携用(ブロック別)'!F37,【社内使用欄】システム連携設定!$B:$B,0))+(ROW()-INDEX(【社内使用欄】システム連携設定!$G:$G,MATCH('【社内使用欄】システム連携用(ブロック別)'!F37,【社内使用欄】システム連携設定!$B:$B,0))))
        )
    )
)</f>
        <v/>
      </c>
      <c r="D37" s="82" t="str">
        <f t="shared" ca="1" si="2"/>
        <v/>
      </c>
      <c r="E37" s="79" t="str">
        <f t="shared" ca="1" si="1"/>
        <v/>
      </c>
      <c r="F37" s="91" t="s">
        <v>334</v>
      </c>
      <c r="G37" s="90" t="str">
        <f>"'"&amp;INDEX(【社内使用欄】システム連携設定!$C:$C,MATCH('【社内使用欄】システム連携用(ブロック別)'!F37,【社内使用欄】システム連携設定!$B:$B,0))&amp;"'!"&amp;INDEX(【社内使用欄】システム連携設定!$D:$D,MATCH('【社内使用欄】システム連携用(ブロック別)'!F37,【社内使用欄】システム連携設定!$B:$B,0))&amp;(INDEX(【社内使用欄】システム連携設定!$F:$F,MATCH('【社内使用欄】システム連携用(ブロック別)'!F37,【社内使用欄】システム連携設定!$B:$B,0))+(ROW()-INDEX(【社内使用欄】システム連携設定!$G:$G,MATCH('【社内使用欄】システム連携用(ブロック別)'!F37,【社内使用欄】システム連携設定!$B:$B,0))))</f>
        <v>'A加茂名、B加茂'!F34</v>
      </c>
    </row>
    <row r="38" spans="1:7" hidden="1">
      <c r="A38" t="s">
        <v>317</v>
      </c>
      <c r="B38" s="85" t="s">
        <v>371</v>
      </c>
      <c r="C38" t="str">
        <f ca="1">IF(
    SUM(
        INDIRECT(
            "'"&amp;
            INDEX(【社内使用欄】システム連携設定!$C:$C,MATCH('【社内使用欄】システム連携用(ブロック別)'!F38,【社内使用欄】システム連携設定!$B:$B,0))&amp;
            "'!"&amp;
            INDEX(【社内使用欄】システム連携設定!$D:$D,MATCH('【社内使用欄】システム連携用(ブロック別)'!F38,【社内使用欄】システム連携設定!$B:$B,0))&amp;
            (INDEX(【社内使用欄】システム連携設定!$F:$F,MATCH('【社内使用欄】システム連携用(ブロック別)'!F38,【社内使用欄】システム連携設定!$B:$B,0))+(ROW()-INDEX(【社内使用欄】システム連携設定!$G:$G,MATCH('【社内使用欄】システム連携用(ブロック別)'!F38,【社内使用欄】システム連携設定!$B:$B,0))))&amp;
            ":"&amp;
            INDEX(【社内使用欄】システム連携設定!$E:$E,MATCH('【社内使用欄】システム連携用(ブロック別)'!F38,【社内使用欄】システム連携設定!$B:$B,0))&amp;
            (INDEX(【社内使用欄】システム連携設定!$F:$F,MATCH('【社内使用欄】システム連携用(ブロック別)'!F38,【社内使用欄】システム連携設定!$B:$B,0))+(ROW()-INDEX(【社内使用欄】システム連携設定!$G:$G,MATCH('【社内使用欄】システム連携用(ブロック別)'!F38,【社内使用欄】システム連携設定!$B:$B,0))))
        )
    )=0,
    "",
    SUM(
        INDIRECT(
            "'"&amp;
            INDEX(【社内使用欄】システム連携設定!$C:$C,MATCH('【社内使用欄】システム連携用(ブロック別)'!F38,【社内使用欄】システム連携設定!$B:$B,0))&amp;
            "'!"&amp;
            INDEX(【社内使用欄】システム連携設定!$D:$D,MATCH('【社内使用欄】システム連携用(ブロック別)'!F38,【社内使用欄】システム連携設定!$B:$B,0))&amp;
            (INDEX(【社内使用欄】システム連携設定!$F:$F,MATCH('【社内使用欄】システム連携用(ブロック別)'!F38,【社内使用欄】システム連携設定!$B:$B,0))+(ROW()-INDEX(【社内使用欄】システム連携設定!$G:$G,MATCH('【社内使用欄】システム連携用(ブロック別)'!F38,【社内使用欄】システム連携設定!$B:$B,0))))&amp;
            ":"&amp;
            INDEX(【社内使用欄】システム連携設定!$E:$E,MATCH('【社内使用欄】システム連携用(ブロック別)'!F38,【社内使用欄】システム連携設定!$B:$B,0))&amp;
            (INDEX(【社内使用欄】システム連携設定!$F:$F,MATCH('【社内使用欄】システム連携用(ブロック別)'!F38,【社内使用欄】システム連携設定!$B:$B,0))+(ROW()-INDEX(【社内使用欄】システム連携設定!$G:$G,MATCH('【社内使用欄】システム連携用(ブロック別)'!F38,【社内使用欄】システム連携設定!$B:$B,0))))
        )
    )
)</f>
        <v/>
      </c>
      <c r="D38" s="82" t="str">
        <f t="shared" ca="1" si="2"/>
        <v/>
      </c>
      <c r="E38" s="79" t="str">
        <f t="shared" ca="1" si="1"/>
        <v/>
      </c>
      <c r="F38" s="91" t="s">
        <v>334</v>
      </c>
      <c r="G38" s="90" t="str">
        <f>"'"&amp;INDEX(【社内使用欄】システム連携設定!$C:$C,MATCH('【社内使用欄】システム連携用(ブロック別)'!F38,【社内使用欄】システム連携設定!$B:$B,0))&amp;"'!"&amp;INDEX(【社内使用欄】システム連携設定!$D:$D,MATCH('【社内使用欄】システム連携用(ブロック別)'!F38,【社内使用欄】システム連携設定!$B:$B,0))&amp;(INDEX(【社内使用欄】システム連携設定!$F:$F,MATCH('【社内使用欄】システム連携用(ブロック別)'!F38,【社内使用欄】システム連携設定!$B:$B,0))+(ROW()-INDEX(【社内使用欄】システム連携設定!$G:$G,MATCH('【社内使用欄】システム連携用(ブロック別)'!F38,【社内使用欄】システム連携設定!$B:$B,0))))</f>
        <v>'A加茂名、B加茂'!F35</v>
      </c>
    </row>
    <row r="39" spans="1:7" hidden="1">
      <c r="A39" t="s">
        <v>317</v>
      </c>
      <c r="B39" s="85" t="s">
        <v>372</v>
      </c>
      <c r="C39" t="str">
        <f ca="1">IF(
    SUM(
        INDIRECT(
            "'"&amp;
            INDEX(【社内使用欄】システム連携設定!$C:$C,MATCH('【社内使用欄】システム連携用(ブロック別)'!F39,【社内使用欄】システム連携設定!$B:$B,0))&amp;
            "'!"&amp;
            INDEX(【社内使用欄】システム連携設定!$D:$D,MATCH('【社内使用欄】システム連携用(ブロック別)'!F39,【社内使用欄】システム連携設定!$B:$B,0))&amp;
            (INDEX(【社内使用欄】システム連携設定!$F:$F,MATCH('【社内使用欄】システム連携用(ブロック別)'!F39,【社内使用欄】システム連携設定!$B:$B,0))+(ROW()-INDEX(【社内使用欄】システム連携設定!$G:$G,MATCH('【社内使用欄】システム連携用(ブロック別)'!F39,【社内使用欄】システム連携設定!$B:$B,0))))&amp;
            ":"&amp;
            INDEX(【社内使用欄】システム連携設定!$E:$E,MATCH('【社内使用欄】システム連携用(ブロック別)'!F39,【社内使用欄】システム連携設定!$B:$B,0))&amp;
            (INDEX(【社内使用欄】システム連携設定!$F:$F,MATCH('【社内使用欄】システム連携用(ブロック別)'!F39,【社内使用欄】システム連携設定!$B:$B,0))+(ROW()-INDEX(【社内使用欄】システム連携設定!$G:$G,MATCH('【社内使用欄】システム連携用(ブロック別)'!F39,【社内使用欄】システム連携設定!$B:$B,0))))
        )
    )=0,
    "",
    SUM(
        INDIRECT(
            "'"&amp;
            INDEX(【社内使用欄】システム連携設定!$C:$C,MATCH('【社内使用欄】システム連携用(ブロック別)'!F39,【社内使用欄】システム連携設定!$B:$B,0))&amp;
            "'!"&amp;
            INDEX(【社内使用欄】システム連携設定!$D:$D,MATCH('【社内使用欄】システム連携用(ブロック別)'!F39,【社内使用欄】システム連携設定!$B:$B,0))&amp;
            (INDEX(【社内使用欄】システム連携設定!$F:$F,MATCH('【社内使用欄】システム連携用(ブロック別)'!F39,【社内使用欄】システム連携設定!$B:$B,0))+(ROW()-INDEX(【社内使用欄】システム連携設定!$G:$G,MATCH('【社内使用欄】システム連携用(ブロック別)'!F39,【社内使用欄】システム連携設定!$B:$B,0))))&amp;
            ":"&amp;
            INDEX(【社内使用欄】システム連携設定!$E:$E,MATCH('【社内使用欄】システム連携用(ブロック別)'!F39,【社内使用欄】システム連携設定!$B:$B,0))&amp;
            (INDEX(【社内使用欄】システム連携設定!$F:$F,MATCH('【社内使用欄】システム連携用(ブロック別)'!F39,【社内使用欄】システム連携設定!$B:$B,0))+(ROW()-INDEX(【社内使用欄】システム連携設定!$G:$G,MATCH('【社内使用欄】システム連携用(ブロック別)'!F39,【社内使用欄】システム連携設定!$B:$B,0))))
        )
    )
)</f>
        <v/>
      </c>
      <c r="D39" s="82" t="str">
        <f t="shared" ca="1" si="2"/>
        <v/>
      </c>
      <c r="E39" s="79" t="str">
        <f t="shared" ca="1" si="1"/>
        <v/>
      </c>
      <c r="F39" s="91" t="s">
        <v>334</v>
      </c>
      <c r="G39" s="90" t="str">
        <f>"'"&amp;INDEX(【社内使用欄】システム連携設定!$C:$C,MATCH('【社内使用欄】システム連携用(ブロック別)'!F39,【社内使用欄】システム連携設定!$B:$B,0))&amp;"'!"&amp;INDEX(【社内使用欄】システム連携設定!$D:$D,MATCH('【社内使用欄】システム連携用(ブロック別)'!F39,【社内使用欄】システム連携設定!$B:$B,0))&amp;(INDEX(【社内使用欄】システム連携設定!$F:$F,MATCH('【社内使用欄】システム連携用(ブロック別)'!F39,【社内使用欄】システム連携設定!$B:$B,0))+(ROW()-INDEX(【社内使用欄】システム連携設定!$G:$G,MATCH('【社内使用欄】システム連携用(ブロック別)'!F39,【社内使用欄】システム連携設定!$B:$B,0))))</f>
        <v>'A加茂名、B加茂'!F36</v>
      </c>
    </row>
    <row r="40" spans="1:7" hidden="1">
      <c r="A40" t="s">
        <v>317</v>
      </c>
      <c r="B40" s="85" t="s">
        <v>373</v>
      </c>
      <c r="C40" t="str">
        <f ca="1">IF(
    SUM(
        INDIRECT(
            "'"&amp;
            INDEX(【社内使用欄】システム連携設定!$C:$C,MATCH('【社内使用欄】システム連携用(ブロック別)'!F40,【社内使用欄】システム連携設定!$B:$B,0))&amp;
            "'!"&amp;
            INDEX(【社内使用欄】システム連携設定!$D:$D,MATCH('【社内使用欄】システム連携用(ブロック別)'!F40,【社内使用欄】システム連携設定!$B:$B,0))&amp;
            (INDEX(【社内使用欄】システム連携設定!$F:$F,MATCH('【社内使用欄】システム連携用(ブロック別)'!F40,【社内使用欄】システム連携設定!$B:$B,0))+(ROW()-INDEX(【社内使用欄】システム連携設定!$G:$G,MATCH('【社内使用欄】システム連携用(ブロック別)'!F40,【社内使用欄】システム連携設定!$B:$B,0))))&amp;
            ":"&amp;
            INDEX(【社内使用欄】システム連携設定!$E:$E,MATCH('【社内使用欄】システム連携用(ブロック別)'!F40,【社内使用欄】システム連携設定!$B:$B,0))&amp;
            (INDEX(【社内使用欄】システム連携設定!$F:$F,MATCH('【社内使用欄】システム連携用(ブロック別)'!F40,【社内使用欄】システム連携設定!$B:$B,0))+(ROW()-INDEX(【社内使用欄】システム連携設定!$G:$G,MATCH('【社内使用欄】システム連携用(ブロック別)'!F40,【社内使用欄】システム連携設定!$B:$B,0))))
        )
    )=0,
    "",
    SUM(
        INDIRECT(
            "'"&amp;
            INDEX(【社内使用欄】システム連携設定!$C:$C,MATCH('【社内使用欄】システム連携用(ブロック別)'!F40,【社内使用欄】システム連携設定!$B:$B,0))&amp;
            "'!"&amp;
            INDEX(【社内使用欄】システム連携設定!$D:$D,MATCH('【社内使用欄】システム連携用(ブロック別)'!F40,【社内使用欄】システム連携設定!$B:$B,0))&amp;
            (INDEX(【社内使用欄】システム連携設定!$F:$F,MATCH('【社内使用欄】システム連携用(ブロック別)'!F40,【社内使用欄】システム連携設定!$B:$B,0))+(ROW()-INDEX(【社内使用欄】システム連携設定!$G:$G,MATCH('【社内使用欄】システム連携用(ブロック別)'!F40,【社内使用欄】システム連携設定!$B:$B,0))))&amp;
            ":"&amp;
            INDEX(【社内使用欄】システム連携設定!$E:$E,MATCH('【社内使用欄】システム連携用(ブロック別)'!F40,【社内使用欄】システム連携設定!$B:$B,0))&amp;
            (INDEX(【社内使用欄】システム連携設定!$F:$F,MATCH('【社内使用欄】システム連携用(ブロック別)'!F40,【社内使用欄】システム連携設定!$B:$B,0))+(ROW()-INDEX(【社内使用欄】システム連携設定!$G:$G,MATCH('【社内使用欄】システム連携用(ブロック別)'!F40,【社内使用欄】システム連携設定!$B:$B,0))))
        )
    )
)</f>
        <v/>
      </c>
      <c r="D40" s="82" t="str">
        <f t="shared" ca="1" si="2"/>
        <v/>
      </c>
      <c r="E40" s="79" t="str">
        <f t="shared" ca="1" si="1"/>
        <v/>
      </c>
      <c r="F40" s="91" t="s">
        <v>334</v>
      </c>
      <c r="G40" s="90" t="str">
        <f>"'"&amp;INDEX(【社内使用欄】システム連携設定!$C:$C,MATCH('【社内使用欄】システム連携用(ブロック別)'!F40,【社内使用欄】システム連携設定!$B:$B,0))&amp;"'!"&amp;INDEX(【社内使用欄】システム連携設定!$D:$D,MATCH('【社内使用欄】システム連携用(ブロック別)'!F40,【社内使用欄】システム連携設定!$B:$B,0))&amp;(INDEX(【社内使用欄】システム連携設定!$F:$F,MATCH('【社内使用欄】システム連携用(ブロック別)'!F40,【社内使用欄】システム連携設定!$B:$B,0))+(ROW()-INDEX(【社内使用欄】システム連携設定!$G:$G,MATCH('【社内使用欄】システム連携用(ブロック別)'!F40,【社内使用欄】システム連携設定!$B:$B,0))))</f>
        <v>'A加茂名、B加茂'!F37</v>
      </c>
    </row>
    <row r="41" spans="1:7" hidden="1">
      <c r="A41" t="s">
        <v>317</v>
      </c>
      <c r="B41" s="85" t="s">
        <v>374</v>
      </c>
      <c r="C41" t="str">
        <f ca="1">IF(
    SUM(
        INDIRECT(
            "'"&amp;
            INDEX(【社内使用欄】システム連携設定!$C:$C,MATCH('【社内使用欄】システム連携用(ブロック別)'!F41,【社内使用欄】システム連携設定!$B:$B,0))&amp;
            "'!"&amp;
            INDEX(【社内使用欄】システム連携設定!$D:$D,MATCH('【社内使用欄】システム連携用(ブロック別)'!F41,【社内使用欄】システム連携設定!$B:$B,0))&amp;
            (INDEX(【社内使用欄】システム連携設定!$F:$F,MATCH('【社内使用欄】システム連携用(ブロック別)'!F41,【社内使用欄】システム連携設定!$B:$B,0))+(ROW()-INDEX(【社内使用欄】システム連携設定!$G:$G,MATCH('【社内使用欄】システム連携用(ブロック別)'!F41,【社内使用欄】システム連携設定!$B:$B,0))))&amp;
            ":"&amp;
            INDEX(【社内使用欄】システム連携設定!$E:$E,MATCH('【社内使用欄】システム連携用(ブロック別)'!F41,【社内使用欄】システム連携設定!$B:$B,0))&amp;
            (INDEX(【社内使用欄】システム連携設定!$F:$F,MATCH('【社内使用欄】システム連携用(ブロック別)'!F41,【社内使用欄】システム連携設定!$B:$B,0))+(ROW()-INDEX(【社内使用欄】システム連携設定!$G:$G,MATCH('【社内使用欄】システム連携用(ブロック別)'!F41,【社内使用欄】システム連携設定!$B:$B,0))))
        )
    )=0,
    "",
    SUM(
        INDIRECT(
            "'"&amp;
            INDEX(【社内使用欄】システム連携設定!$C:$C,MATCH('【社内使用欄】システム連携用(ブロック別)'!F41,【社内使用欄】システム連携設定!$B:$B,0))&amp;
            "'!"&amp;
            INDEX(【社内使用欄】システム連携設定!$D:$D,MATCH('【社内使用欄】システム連携用(ブロック別)'!F41,【社内使用欄】システム連携設定!$B:$B,0))&amp;
            (INDEX(【社内使用欄】システム連携設定!$F:$F,MATCH('【社内使用欄】システム連携用(ブロック別)'!F41,【社内使用欄】システム連携設定!$B:$B,0))+(ROW()-INDEX(【社内使用欄】システム連携設定!$G:$G,MATCH('【社内使用欄】システム連携用(ブロック別)'!F41,【社内使用欄】システム連携設定!$B:$B,0))))&amp;
            ":"&amp;
            INDEX(【社内使用欄】システム連携設定!$E:$E,MATCH('【社内使用欄】システム連携用(ブロック別)'!F41,【社内使用欄】システム連携設定!$B:$B,0))&amp;
            (INDEX(【社内使用欄】システム連携設定!$F:$F,MATCH('【社内使用欄】システム連携用(ブロック別)'!F41,【社内使用欄】システム連携設定!$B:$B,0))+(ROW()-INDEX(【社内使用欄】システム連携設定!$G:$G,MATCH('【社内使用欄】システム連携用(ブロック別)'!F41,【社内使用欄】システム連携設定!$B:$B,0))))
        )
    )
)</f>
        <v/>
      </c>
      <c r="D41" s="82" t="str">
        <f t="shared" ca="1" si="2"/>
        <v/>
      </c>
      <c r="E41" s="79" t="str">
        <f t="shared" ca="1" si="1"/>
        <v/>
      </c>
      <c r="F41" s="91" t="s">
        <v>334</v>
      </c>
      <c r="G41" s="90" t="str">
        <f>"'"&amp;INDEX(【社内使用欄】システム連携設定!$C:$C,MATCH('【社内使用欄】システム連携用(ブロック別)'!F41,【社内使用欄】システム連携設定!$B:$B,0))&amp;"'!"&amp;INDEX(【社内使用欄】システム連携設定!$D:$D,MATCH('【社内使用欄】システム連携用(ブロック別)'!F41,【社内使用欄】システム連携設定!$B:$B,0))&amp;(INDEX(【社内使用欄】システム連携設定!$F:$F,MATCH('【社内使用欄】システム連携用(ブロック別)'!F41,【社内使用欄】システム連携設定!$B:$B,0))+(ROW()-INDEX(【社内使用欄】システム連携設定!$G:$G,MATCH('【社内使用欄】システム連携用(ブロック別)'!F41,【社内使用欄】システム連携設定!$B:$B,0))))</f>
        <v>'A加茂名、B加茂'!F38</v>
      </c>
    </row>
    <row r="42" spans="1:7" hidden="1">
      <c r="A42" t="s">
        <v>317</v>
      </c>
      <c r="B42" s="85" t="s">
        <v>375</v>
      </c>
      <c r="C42" t="str">
        <f ca="1">IF(
    SUM(
        INDIRECT(
            "'"&amp;
            INDEX(【社内使用欄】システム連携設定!$C:$C,MATCH('【社内使用欄】システム連携用(ブロック別)'!F42,【社内使用欄】システム連携設定!$B:$B,0))&amp;
            "'!"&amp;
            INDEX(【社内使用欄】システム連携設定!$D:$D,MATCH('【社内使用欄】システム連携用(ブロック別)'!F42,【社内使用欄】システム連携設定!$B:$B,0))&amp;
            (INDEX(【社内使用欄】システム連携設定!$F:$F,MATCH('【社内使用欄】システム連携用(ブロック別)'!F42,【社内使用欄】システム連携設定!$B:$B,0))+(ROW()-INDEX(【社内使用欄】システム連携設定!$G:$G,MATCH('【社内使用欄】システム連携用(ブロック別)'!F42,【社内使用欄】システム連携設定!$B:$B,0))))&amp;
            ":"&amp;
            INDEX(【社内使用欄】システム連携設定!$E:$E,MATCH('【社内使用欄】システム連携用(ブロック別)'!F42,【社内使用欄】システム連携設定!$B:$B,0))&amp;
            (INDEX(【社内使用欄】システム連携設定!$F:$F,MATCH('【社内使用欄】システム連携用(ブロック別)'!F42,【社内使用欄】システム連携設定!$B:$B,0))+(ROW()-INDEX(【社内使用欄】システム連携設定!$G:$G,MATCH('【社内使用欄】システム連携用(ブロック別)'!F42,【社内使用欄】システム連携設定!$B:$B,0))))
        )
    )=0,
    "",
    SUM(
        INDIRECT(
            "'"&amp;
            INDEX(【社内使用欄】システム連携設定!$C:$C,MATCH('【社内使用欄】システム連携用(ブロック別)'!F42,【社内使用欄】システム連携設定!$B:$B,0))&amp;
            "'!"&amp;
            INDEX(【社内使用欄】システム連携設定!$D:$D,MATCH('【社内使用欄】システム連携用(ブロック別)'!F42,【社内使用欄】システム連携設定!$B:$B,0))&amp;
            (INDEX(【社内使用欄】システム連携設定!$F:$F,MATCH('【社内使用欄】システム連携用(ブロック別)'!F42,【社内使用欄】システム連携設定!$B:$B,0))+(ROW()-INDEX(【社内使用欄】システム連携設定!$G:$G,MATCH('【社内使用欄】システム連携用(ブロック別)'!F42,【社内使用欄】システム連携設定!$B:$B,0))))&amp;
            ":"&amp;
            INDEX(【社内使用欄】システム連携設定!$E:$E,MATCH('【社内使用欄】システム連携用(ブロック別)'!F42,【社内使用欄】システム連携設定!$B:$B,0))&amp;
            (INDEX(【社内使用欄】システム連携設定!$F:$F,MATCH('【社内使用欄】システム連携用(ブロック別)'!F42,【社内使用欄】システム連携設定!$B:$B,0))+(ROW()-INDEX(【社内使用欄】システム連携設定!$G:$G,MATCH('【社内使用欄】システム連携用(ブロック別)'!F42,【社内使用欄】システム連携設定!$B:$B,0))))
        )
    )
)</f>
        <v/>
      </c>
      <c r="D42" s="82" t="str">
        <f t="shared" ca="1" si="2"/>
        <v/>
      </c>
      <c r="E42" s="79" t="str">
        <f t="shared" ca="1" si="1"/>
        <v/>
      </c>
      <c r="F42" s="91" t="s">
        <v>334</v>
      </c>
      <c r="G42" s="90" t="str">
        <f>"'"&amp;INDEX(【社内使用欄】システム連携設定!$C:$C,MATCH('【社内使用欄】システム連携用(ブロック別)'!F42,【社内使用欄】システム連携設定!$B:$B,0))&amp;"'!"&amp;INDEX(【社内使用欄】システム連携設定!$D:$D,MATCH('【社内使用欄】システム連携用(ブロック別)'!F42,【社内使用欄】システム連携設定!$B:$B,0))&amp;(INDEX(【社内使用欄】システム連携設定!$F:$F,MATCH('【社内使用欄】システム連携用(ブロック別)'!F42,【社内使用欄】システム連携設定!$B:$B,0))+(ROW()-INDEX(【社内使用欄】システム連携設定!$G:$G,MATCH('【社内使用欄】システム連携用(ブロック別)'!F42,【社内使用欄】システム連携設定!$B:$B,0))))</f>
        <v>'A加茂名、B加茂'!F39</v>
      </c>
    </row>
    <row r="43" spans="1:7" hidden="1">
      <c r="A43" t="s">
        <v>317</v>
      </c>
      <c r="B43" s="85" t="s">
        <v>376</v>
      </c>
      <c r="C43" t="str">
        <f ca="1">IF(
    SUM(
        INDIRECT(
            "'"&amp;
            INDEX(【社内使用欄】システム連携設定!$C:$C,MATCH('【社内使用欄】システム連携用(ブロック別)'!F43,【社内使用欄】システム連携設定!$B:$B,0))&amp;
            "'!"&amp;
            INDEX(【社内使用欄】システム連携設定!$D:$D,MATCH('【社内使用欄】システム連携用(ブロック別)'!F43,【社内使用欄】システム連携設定!$B:$B,0))&amp;
            (INDEX(【社内使用欄】システム連携設定!$F:$F,MATCH('【社内使用欄】システム連携用(ブロック別)'!F43,【社内使用欄】システム連携設定!$B:$B,0))+(ROW()-INDEX(【社内使用欄】システム連携設定!$G:$G,MATCH('【社内使用欄】システム連携用(ブロック別)'!F43,【社内使用欄】システム連携設定!$B:$B,0))))&amp;
            ":"&amp;
            INDEX(【社内使用欄】システム連携設定!$E:$E,MATCH('【社内使用欄】システム連携用(ブロック別)'!F43,【社内使用欄】システム連携設定!$B:$B,0))&amp;
            (INDEX(【社内使用欄】システム連携設定!$F:$F,MATCH('【社内使用欄】システム連携用(ブロック別)'!F43,【社内使用欄】システム連携設定!$B:$B,0))+(ROW()-INDEX(【社内使用欄】システム連携設定!$G:$G,MATCH('【社内使用欄】システム連携用(ブロック別)'!F43,【社内使用欄】システム連携設定!$B:$B,0))))
        )
    )=0,
    "",
    SUM(
        INDIRECT(
            "'"&amp;
            INDEX(【社内使用欄】システム連携設定!$C:$C,MATCH('【社内使用欄】システム連携用(ブロック別)'!F43,【社内使用欄】システム連携設定!$B:$B,0))&amp;
            "'!"&amp;
            INDEX(【社内使用欄】システム連携設定!$D:$D,MATCH('【社内使用欄】システム連携用(ブロック別)'!F43,【社内使用欄】システム連携設定!$B:$B,0))&amp;
            (INDEX(【社内使用欄】システム連携設定!$F:$F,MATCH('【社内使用欄】システム連携用(ブロック別)'!F43,【社内使用欄】システム連携設定!$B:$B,0))+(ROW()-INDEX(【社内使用欄】システム連携設定!$G:$G,MATCH('【社内使用欄】システム連携用(ブロック別)'!F43,【社内使用欄】システム連携設定!$B:$B,0))))&amp;
            ":"&amp;
            INDEX(【社内使用欄】システム連携設定!$E:$E,MATCH('【社内使用欄】システム連携用(ブロック別)'!F43,【社内使用欄】システム連携設定!$B:$B,0))&amp;
            (INDEX(【社内使用欄】システム連携設定!$F:$F,MATCH('【社内使用欄】システム連携用(ブロック別)'!F43,【社内使用欄】システム連携設定!$B:$B,0))+(ROW()-INDEX(【社内使用欄】システム連携設定!$G:$G,MATCH('【社内使用欄】システム連携用(ブロック別)'!F43,【社内使用欄】システム連携設定!$B:$B,0))))
        )
    )
)</f>
        <v/>
      </c>
      <c r="D43" s="82" t="str">
        <f t="shared" ca="1" si="2"/>
        <v/>
      </c>
      <c r="E43" s="79" t="str">
        <f t="shared" ca="1" si="1"/>
        <v/>
      </c>
      <c r="F43" s="91" t="s">
        <v>334</v>
      </c>
      <c r="G43" s="90" t="str">
        <f>"'"&amp;INDEX(【社内使用欄】システム連携設定!$C:$C,MATCH('【社内使用欄】システム連携用(ブロック別)'!F43,【社内使用欄】システム連携設定!$B:$B,0))&amp;"'!"&amp;INDEX(【社内使用欄】システム連携設定!$D:$D,MATCH('【社内使用欄】システム連携用(ブロック別)'!F43,【社内使用欄】システム連携設定!$B:$B,0))&amp;(INDEX(【社内使用欄】システム連携設定!$F:$F,MATCH('【社内使用欄】システム連携用(ブロック別)'!F43,【社内使用欄】システム連携設定!$B:$B,0))+(ROW()-INDEX(【社内使用欄】システム連携設定!$G:$G,MATCH('【社内使用欄】システム連携用(ブロック別)'!F43,【社内使用欄】システム連携設定!$B:$B,0))))</f>
        <v>'A加茂名、B加茂'!F40</v>
      </c>
    </row>
    <row r="44" spans="1:7" hidden="1">
      <c r="A44" t="s">
        <v>317</v>
      </c>
      <c r="B44" s="85" t="s">
        <v>377</v>
      </c>
      <c r="C44" t="str">
        <f ca="1">IF(
    SUM(
        INDIRECT(
            "'"&amp;
            INDEX(【社内使用欄】システム連携設定!$C:$C,MATCH('【社内使用欄】システム連携用(ブロック別)'!F44,【社内使用欄】システム連携設定!$B:$B,0))&amp;
            "'!"&amp;
            INDEX(【社内使用欄】システム連携設定!$D:$D,MATCH('【社内使用欄】システム連携用(ブロック別)'!F44,【社内使用欄】システム連携設定!$B:$B,0))&amp;
            (INDEX(【社内使用欄】システム連携設定!$F:$F,MATCH('【社内使用欄】システム連携用(ブロック別)'!F44,【社内使用欄】システム連携設定!$B:$B,0))+(ROW()-INDEX(【社内使用欄】システム連携設定!$G:$G,MATCH('【社内使用欄】システム連携用(ブロック別)'!F44,【社内使用欄】システム連携設定!$B:$B,0))))&amp;
            ":"&amp;
            INDEX(【社内使用欄】システム連携設定!$E:$E,MATCH('【社内使用欄】システム連携用(ブロック別)'!F44,【社内使用欄】システム連携設定!$B:$B,0))&amp;
            (INDEX(【社内使用欄】システム連携設定!$F:$F,MATCH('【社内使用欄】システム連携用(ブロック別)'!F44,【社内使用欄】システム連携設定!$B:$B,0))+(ROW()-INDEX(【社内使用欄】システム連携設定!$G:$G,MATCH('【社内使用欄】システム連携用(ブロック別)'!F44,【社内使用欄】システム連携設定!$B:$B,0))))
        )
    )=0,
    "",
    SUM(
        INDIRECT(
            "'"&amp;
            INDEX(【社内使用欄】システム連携設定!$C:$C,MATCH('【社内使用欄】システム連携用(ブロック別)'!F44,【社内使用欄】システム連携設定!$B:$B,0))&amp;
            "'!"&amp;
            INDEX(【社内使用欄】システム連携設定!$D:$D,MATCH('【社内使用欄】システム連携用(ブロック別)'!F44,【社内使用欄】システム連携設定!$B:$B,0))&amp;
            (INDEX(【社内使用欄】システム連携設定!$F:$F,MATCH('【社内使用欄】システム連携用(ブロック別)'!F44,【社内使用欄】システム連携設定!$B:$B,0))+(ROW()-INDEX(【社内使用欄】システム連携設定!$G:$G,MATCH('【社内使用欄】システム連携用(ブロック別)'!F44,【社内使用欄】システム連携設定!$B:$B,0))))&amp;
            ":"&amp;
            INDEX(【社内使用欄】システム連携設定!$E:$E,MATCH('【社内使用欄】システム連携用(ブロック別)'!F44,【社内使用欄】システム連携設定!$B:$B,0))&amp;
            (INDEX(【社内使用欄】システム連携設定!$F:$F,MATCH('【社内使用欄】システム連携用(ブロック別)'!F44,【社内使用欄】システム連携設定!$B:$B,0))+(ROW()-INDEX(【社内使用欄】システム連携設定!$G:$G,MATCH('【社内使用欄】システム連携用(ブロック別)'!F44,【社内使用欄】システム連携設定!$B:$B,0))))
        )
    )
)</f>
        <v/>
      </c>
      <c r="D44" s="82" t="str">
        <f t="shared" ca="1" si="2"/>
        <v/>
      </c>
      <c r="E44" s="79" t="str">
        <f t="shared" ca="1" si="1"/>
        <v/>
      </c>
      <c r="F44" s="91" t="s">
        <v>334</v>
      </c>
      <c r="G44" s="90" t="str">
        <f>"'"&amp;INDEX(【社内使用欄】システム連携設定!$C:$C,MATCH('【社内使用欄】システム連携用(ブロック別)'!F44,【社内使用欄】システム連携設定!$B:$B,0))&amp;"'!"&amp;INDEX(【社内使用欄】システム連携設定!$D:$D,MATCH('【社内使用欄】システム連携用(ブロック別)'!F44,【社内使用欄】システム連携設定!$B:$B,0))&amp;(INDEX(【社内使用欄】システム連携設定!$F:$F,MATCH('【社内使用欄】システム連携用(ブロック別)'!F44,【社内使用欄】システム連携設定!$B:$B,0))+(ROW()-INDEX(【社内使用欄】システム連携設定!$G:$G,MATCH('【社内使用欄】システム連携用(ブロック別)'!F44,【社内使用欄】システム連携設定!$B:$B,0))))</f>
        <v>'A加茂名、B加茂'!F41</v>
      </c>
    </row>
    <row r="45" spans="1:7" hidden="1">
      <c r="A45" t="s">
        <v>317</v>
      </c>
      <c r="B45" s="85" t="s">
        <v>378</v>
      </c>
      <c r="C45" t="str">
        <f ca="1">IF(
    SUM(
        INDIRECT(
            "'"&amp;
            INDEX(【社内使用欄】システム連携設定!$C:$C,MATCH('【社内使用欄】システム連携用(ブロック別)'!F45,【社内使用欄】システム連携設定!$B:$B,0))&amp;
            "'!"&amp;
            INDEX(【社内使用欄】システム連携設定!$D:$D,MATCH('【社内使用欄】システム連携用(ブロック別)'!F45,【社内使用欄】システム連携設定!$B:$B,0))&amp;
            (INDEX(【社内使用欄】システム連携設定!$F:$F,MATCH('【社内使用欄】システム連携用(ブロック別)'!F45,【社内使用欄】システム連携設定!$B:$B,0))+(ROW()-INDEX(【社内使用欄】システム連携設定!$G:$G,MATCH('【社内使用欄】システム連携用(ブロック別)'!F45,【社内使用欄】システム連携設定!$B:$B,0))))&amp;
            ":"&amp;
            INDEX(【社内使用欄】システム連携設定!$E:$E,MATCH('【社内使用欄】システム連携用(ブロック別)'!F45,【社内使用欄】システム連携設定!$B:$B,0))&amp;
            (INDEX(【社内使用欄】システム連携設定!$F:$F,MATCH('【社内使用欄】システム連携用(ブロック別)'!F45,【社内使用欄】システム連携設定!$B:$B,0))+(ROW()-INDEX(【社内使用欄】システム連携設定!$G:$G,MATCH('【社内使用欄】システム連携用(ブロック別)'!F45,【社内使用欄】システム連携設定!$B:$B,0))))
        )
    )=0,
    "",
    SUM(
        INDIRECT(
            "'"&amp;
            INDEX(【社内使用欄】システム連携設定!$C:$C,MATCH('【社内使用欄】システム連携用(ブロック別)'!F45,【社内使用欄】システム連携設定!$B:$B,0))&amp;
            "'!"&amp;
            INDEX(【社内使用欄】システム連携設定!$D:$D,MATCH('【社内使用欄】システム連携用(ブロック別)'!F45,【社内使用欄】システム連携設定!$B:$B,0))&amp;
            (INDEX(【社内使用欄】システム連携設定!$F:$F,MATCH('【社内使用欄】システム連携用(ブロック別)'!F45,【社内使用欄】システム連携設定!$B:$B,0))+(ROW()-INDEX(【社内使用欄】システム連携設定!$G:$G,MATCH('【社内使用欄】システム連携用(ブロック別)'!F45,【社内使用欄】システム連携設定!$B:$B,0))))&amp;
            ":"&amp;
            INDEX(【社内使用欄】システム連携設定!$E:$E,MATCH('【社内使用欄】システム連携用(ブロック別)'!F45,【社内使用欄】システム連携設定!$B:$B,0))&amp;
            (INDEX(【社内使用欄】システム連携設定!$F:$F,MATCH('【社内使用欄】システム連携用(ブロック別)'!F45,【社内使用欄】システム連携設定!$B:$B,0))+(ROW()-INDEX(【社内使用欄】システム連携設定!$G:$G,MATCH('【社内使用欄】システム連携用(ブロック別)'!F45,【社内使用欄】システム連携設定!$B:$B,0))))
        )
    )
)</f>
        <v/>
      </c>
      <c r="D45" s="82" t="str">
        <f t="shared" ca="1" si="2"/>
        <v/>
      </c>
      <c r="E45" s="79" t="str">
        <f t="shared" ca="1" si="1"/>
        <v/>
      </c>
      <c r="F45" s="91" t="s">
        <v>334</v>
      </c>
      <c r="G45" s="90" t="str">
        <f>"'"&amp;INDEX(【社内使用欄】システム連携設定!$C:$C,MATCH('【社内使用欄】システム連携用(ブロック別)'!F45,【社内使用欄】システム連携設定!$B:$B,0))&amp;"'!"&amp;INDEX(【社内使用欄】システム連携設定!$D:$D,MATCH('【社内使用欄】システム連携用(ブロック別)'!F45,【社内使用欄】システム連携設定!$B:$B,0))&amp;(INDEX(【社内使用欄】システム連携設定!$F:$F,MATCH('【社内使用欄】システム連携用(ブロック別)'!F45,【社内使用欄】システム連携設定!$B:$B,0))+(ROW()-INDEX(【社内使用欄】システム連携設定!$G:$G,MATCH('【社内使用欄】システム連携用(ブロック別)'!F45,【社内使用欄】システム連携設定!$B:$B,0))))</f>
        <v>'A加茂名、B加茂'!F42</v>
      </c>
    </row>
    <row r="46" spans="1:7" hidden="1">
      <c r="A46" t="s">
        <v>317</v>
      </c>
      <c r="B46" s="85" t="s">
        <v>379</v>
      </c>
      <c r="C46" t="str">
        <f ca="1">IF(
    SUM(
        INDIRECT(
            "'"&amp;
            INDEX(【社内使用欄】システム連携設定!$C:$C,MATCH('【社内使用欄】システム連携用(ブロック別)'!F46,【社内使用欄】システム連携設定!$B:$B,0))&amp;
            "'!"&amp;
            INDEX(【社内使用欄】システム連携設定!$D:$D,MATCH('【社内使用欄】システム連携用(ブロック別)'!F46,【社内使用欄】システム連携設定!$B:$B,0))&amp;
            (INDEX(【社内使用欄】システム連携設定!$F:$F,MATCH('【社内使用欄】システム連携用(ブロック別)'!F46,【社内使用欄】システム連携設定!$B:$B,0))+(ROW()-INDEX(【社内使用欄】システム連携設定!$G:$G,MATCH('【社内使用欄】システム連携用(ブロック別)'!F46,【社内使用欄】システム連携設定!$B:$B,0))))&amp;
            ":"&amp;
            INDEX(【社内使用欄】システム連携設定!$E:$E,MATCH('【社内使用欄】システム連携用(ブロック別)'!F46,【社内使用欄】システム連携設定!$B:$B,0))&amp;
            (INDEX(【社内使用欄】システム連携設定!$F:$F,MATCH('【社内使用欄】システム連携用(ブロック別)'!F46,【社内使用欄】システム連携設定!$B:$B,0))+(ROW()-INDEX(【社内使用欄】システム連携設定!$G:$G,MATCH('【社内使用欄】システム連携用(ブロック別)'!F46,【社内使用欄】システム連携設定!$B:$B,0))))
        )
    )=0,
    "",
    SUM(
        INDIRECT(
            "'"&amp;
            INDEX(【社内使用欄】システム連携設定!$C:$C,MATCH('【社内使用欄】システム連携用(ブロック別)'!F46,【社内使用欄】システム連携設定!$B:$B,0))&amp;
            "'!"&amp;
            INDEX(【社内使用欄】システム連携設定!$D:$D,MATCH('【社内使用欄】システム連携用(ブロック別)'!F46,【社内使用欄】システム連携設定!$B:$B,0))&amp;
            (INDEX(【社内使用欄】システム連携設定!$F:$F,MATCH('【社内使用欄】システム連携用(ブロック別)'!F46,【社内使用欄】システム連携設定!$B:$B,0))+(ROW()-INDEX(【社内使用欄】システム連携設定!$G:$G,MATCH('【社内使用欄】システム連携用(ブロック別)'!F46,【社内使用欄】システム連携設定!$B:$B,0))))&amp;
            ":"&amp;
            INDEX(【社内使用欄】システム連携設定!$E:$E,MATCH('【社内使用欄】システム連携用(ブロック別)'!F46,【社内使用欄】システム連携設定!$B:$B,0))&amp;
            (INDEX(【社内使用欄】システム連携設定!$F:$F,MATCH('【社内使用欄】システム連携用(ブロック別)'!F46,【社内使用欄】システム連携設定!$B:$B,0))+(ROW()-INDEX(【社内使用欄】システム連携設定!$G:$G,MATCH('【社内使用欄】システム連携用(ブロック別)'!F46,【社内使用欄】システム連携設定!$B:$B,0))))
        )
    )
)</f>
        <v/>
      </c>
      <c r="D46" s="82" t="str">
        <f t="shared" ca="1" si="2"/>
        <v/>
      </c>
      <c r="E46" s="79" t="str">
        <f t="shared" ca="1" si="1"/>
        <v/>
      </c>
      <c r="F46" s="91" t="s">
        <v>334</v>
      </c>
      <c r="G46" s="90" t="str">
        <f>"'"&amp;INDEX(【社内使用欄】システム連携設定!$C:$C,MATCH('【社内使用欄】システム連携用(ブロック別)'!F46,【社内使用欄】システム連携設定!$B:$B,0))&amp;"'!"&amp;INDEX(【社内使用欄】システム連携設定!$D:$D,MATCH('【社内使用欄】システム連携用(ブロック別)'!F46,【社内使用欄】システム連携設定!$B:$B,0))&amp;(INDEX(【社内使用欄】システム連携設定!$F:$F,MATCH('【社内使用欄】システム連携用(ブロック別)'!F46,【社内使用欄】システム連携設定!$B:$B,0))+(ROW()-INDEX(【社内使用欄】システム連携設定!$G:$G,MATCH('【社内使用欄】システム連携用(ブロック別)'!F46,【社内使用欄】システム連携設定!$B:$B,0))))</f>
        <v>'A加茂名、B加茂'!F43</v>
      </c>
    </row>
    <row r="47" spans="1:7" hidden="1">
      <c r="A47" t="s">
        <v>317</v>
      </c>
      <c r="B47" s="85" t="s">
        <v>380</v>
      </c>
      <c r="C47" t="str">
        <f ca="1">IF(
    SUM(
        INDIRECT(
            "'"&amp;
            INDEX(【社内使用欄】システム連携設定!$C:$C,MATCH('【社内使用欄】システム連携用(ブロック別)'!F47,【社内使用欄】システム連携設定!$B:$B,0))&amp;
            "'!"&amp;
            INDEX(【社内使用欄】システム連携設定!$D:$D,MATCH('【社内使用欄】システム連携用(ブロック別)'!F47,【社内使用欄】システム連携設定!$B:$B,0))&amp;
            (INDEX(【社内使用欄】システム連携設定!$F:$F,MATCH('【社内使用欄】システム連携用(ブロック別)'!F47,【社内使用欄】システム連携設定!$B:$B,0))+(ROW()-INDEX(【社内使用欄】システム連携設定!$G:$G,MATCH('【社内使用欄】システム連携用(ブロック別)'!F47,【社内使用欄】システム連携設定!$B:$B,0))))&amp;
            ":"&amp;
            INDEX(【社内使用欄】システム連携設定!$E:$E,MATCH('【社内使用欄】システム連携用(ブロック別)'!F47,【社内使用欄】システム連携設定!$B:$B,0))&amp;
            (INDEX(【社内使用欄】システム連携設定!$F:$F,MATCH('【社内使用欄】システム連携用(ブロック別)'!F47,【社内使用欄】システム連携設定!$B:$B,0))+(ROW()-INDEX(【社内使用欄】システム連携設定!$G:$G,MATCH('【社内使用欄】システム連携用(ブロック別)'!F47,【社内使用欄】システム連携設定!$B:$B,0))))
        )
    )=0,
    "",
    SUM(
        INDIRECT(
            "'"&amp;
            INDEX(【社内使用欄】システム連携設定!$C:$C,MATCH('【社内使用欄】システム連携用(ブロック別)'!F47,【社内使用欄】システム連携設定!$B:$B,0))&amp;
            "'!"&amp;
            INDEX(【社内使用欄】システム連携設定!$D:$D,MATCH('【社内使用欄】システム連携用(ブロック別)'!F47,【社内使用欄】システム連携設定!$B:$B,0))&amp;
            (INDEX(【社内使用欄】システム連携設定!$F:$F,MATCH('【社内使用欄】システム連携用(ブロック別)'!F47,【社内使用欄】システム連携設定!$B:$B,0))+(ROW()-INDEX(【社内使用欄】システム連携設定!$G:$G,MATCH('【社内使用欄】システム連携用(ブロック別)'!F47,【社内使用欄】システム連携設定!$B:$B,0))))&amp;
            ":"&amp;
            INDEX(【社内使用欄】システム連携設定!$E:$E,MATCH('【社内使用欄】システム連携用(ブロック別)'!F47,【社内使用欄】システム連携設定!$B:$B,0))&amp;
            (INDEX(【社内使用欄】システム連携設定!$F:$F,MATCH('【社内使用欄】システム連携用(ブロック別)'!F47,【社内使用欄】システム連携設定!$B:$B,0))+(ROW()-INDEX(【社内使用欄】システム連携設定!$G:$G,MATCH('【社内使用欄】システム連携用(ブロック別)'!F47,【社内使用欄】システム連携設定!$B:$B,0))))
        )
    )
)</f>
        <v/>
      </c>
      <c r="D47" s="82" t="str">
        <f t="shared" ca="1" si="2"/>
        <v/>
      </c>
      <c r="E47" s="79" t="str">
        <f t="shared" ca="1" si="1"/>
        <v/>
      </c>
      <c r="F47" s="91" t="s">
        <v>334</v>
      </c>
      <c r="G47" s="90" t="str">
        <f>"'"&amp;INDEX(【社内使用欄】システム連携設定!$C:$C,MATCH('【社内使用欄】システム連携用(ブロック別)'!F47,【社内使用欄】システム連携設定!$B:$B,0))&amp;"'!"&amp;INDEX(【社内使用欄】システム連携設定!$D:$D,MATCH('【社内使用欄】システム連携用(ブロック別)'!F47,【社内使用欄】システム連携設定!$B:$B,0))&amp;(INDEX(【社内使用欄】システム連携設定!$F:$F,MATCH('【社内使用欄】システム連携用(ブロック別)'!F47,【社内使用欄】システム連携設定!$B:$B,0))+(ROW()-INDEX(【社内使用欄】システム連携設定!$G:$G,MATCH('【社内使用欄】システム連携用(ブロック別)'!F47,【社内使用欄】システム連携設定!$B:$B,0))))</f>
        <v>'A加茂名、B加茂'!F44</v>
      </c>
    </row>
    <row r="48" spans="1:7" hidden="1">
      <c r="A48" t="s">
        <v>317</v>
      </c>
      <c r="B48" s="85" t="s">
        <v>381</v>
      </c>
      <c r="C48" t="str">
        <f ca="1">IF(
    SUM(
        INDIRECT(
            "'"&amp;
            INDEX(【社内使用欄】システム連携設定!$C:$C,MATCH('【社内使用欄】システム連携用(ブロック別)'!F48,【社内使用欄】システム連携設定!$B:$B,0))&amp;
            "'!"&amp;
            INDEX(【社内使用欄】システム連携設定!$D:$D,MATCH('【社内使用欄】システム連携用(ブロック別)'!F48,【社内使用欄】システム連携設定!$B:$B,0))&amp;
            (INDEX(【社内使用欄】システム連携設定!$F:$F,MATCH('【社内使用欄】システム連携用(ブロック別)'!F48,【社内使用欄】システム連携設定!$B:$B,0))+(ROW()-INDEX(【社内使用欄】システム連携設定!$G:$G,MATCH('【社内使用欄】システム連携用(ブロック別)'!F48,【社内使用欄】システム連携設定!$B:$B,0))))&amp;
            ":"&amp;
            INDEX(【社内使用欄】システム連携設定!$E:$E,MATCH('【社内使用欄】システム連携用(ブロック別)'!F48,【社内使用欄】システム連携設定!$B:$B,0))&amp;
            (INDEX(【社内使用欄】システム連携設定!$F:$F,MATCH('【社内使用欄】システム連携用(ブロック別)'!F48,【社内使用欄】システム連携設定!$B:$B,0))+(ROW()-INDEX(【社内使用欄】システム連携設定!$G:$G,MATCH('【社内使用欄】システム連携用(ブロック別)'!F48,【社内使用欄】システム連携設定!$B:$B,0))))
        )
    )=0,
    "",
    SUM(
        INDIRECT(
            "'"&amp;
            INDEX(【社内使用欄】システム連携設定!$C:$C,MATCH('【社内使用欄】システム連携用(ブロック別)'!F48,【社内使用欄】システム連携設定!$B:$B,0))&amp;
            "'!"&amp;
            INDEX(【社内使用欄】システム連携設定!$D:$D,MATCH('【社内使用欄】システム連携用(ブロック別)'!F48,【社内使用欄】システム連携設定!$B:$B,0))&amp;
            (INDEX(【社内使用欄】システム連携設定!$F:$F,MATCH('【社内使用欄】システム連携用(ブロック別)'!F48,【社内使用欄】システム連携設定!$B:$B,0))+(ROW()-INDEX(【社内使用欄】システム連携設定!$G:$G,MATCH('【社内使用欄】システム連携用(ブロック別)'!F48,【社内使用欄】システム連携設定!$B:$B,0))))&amp;
            ":"&amp;
            INDEX(【社内使用欄】システム連携設定!$E:$E,MATCH('【社内使用欄】システム連携用(ブロック別)'!F48,【社内使用欄】システム連携設定!$B:$B,0))&amp;
            (INDEX(【社内使用欄】システム連携設定!$F:$F,MATCH('【社内使用欄】システム連携用(ブロック別)'!F48,【社内使用欄】システム連携設定!$B:$B,0))+(ROW()-INDEX(【社内使用欄】システム連携設定!$G:$G,MATCH('【社内使用欄】システム連携用(ブロック別)'!F48,【社内使用欄】システム連携設定!$B:$B,0))))
        )
    )
)</f>
        <v/>
      </c>
      <c r="D48" s="82" t="str">
        <f t="shared" ca="1" si="2"/>
        <v/>
      </c>
      <c r="E48" s="79" t="str">
        <f t="shared" ca="1" si="1"/>
        <v/>
      </c>
      <c r="F48" s="91" t="s">
        <v>334</v>
      </c>
      <c r="G48" s="90" t="str">
        <f>"'"&amp;INDEX(【社内使用欄】システム連携設定!$C:$C,MATCH('【社内使用欄】システム連携用(ブロック別)'!F48,【社内使用欄】システム連携設定!$B:$B,0))&amp;"'!"&amp;INDEX(【社内使用欄】システム連携設定!$D:$D,MATCH('【社内使用欄】システム連携用(ブロック別)'!F48,【社内使用欄】システム連携設定!$B:$B,0))&amp;(INDEX(【社内使用欄】システム連携設定!$F:$F,MATCH('【社内使用欄】システム連携用(ブロック別)'!F48,【社内使用欄】システム連携設定!$B:$B,0))+(ROW()-INDEX(【社内使用欄】システム連携設定!$G:$G,MATCH('【社内使用欄】システム連携用(ブロック別)'!F48,【社内使用欄】システム連携設定!$B:$B,0))))</f>
        <v>'A加茂名、B加茂'!F45</v>
      </c>
    </row>
    <row r="49" spans="1:7" hidden="1">
      <c r="A49" t="s">
        <v>317</v>
      </c>
      <c r="B49" s="85" t="s">
        <v>382</v>
      </c>
      <c r="C49" t="str">
        <f ca="1">IF(
    SUM(
        INDIRECT(
            "'"&amp;
            INDEX(【社内使用欄】システム連携設定!$C:$C,MATCH('【社内使用欄】システム連携用(ブロック別)'!F49,【社内使用欄】システム連携設定!$B:$B,0))&amp;
            "'!"&amp;
            INDEX(【社内使用欄】システム連携設定!$D:$D,MATCH('【社内使用欄】システム連携用(ブロック別)'!F49,【社内使用欄】システム連携設定!$B:$B,0))&amp;
            (INDEX(【社内使用欄】システム連携設定!$F:$F,MATCH('【社内使用欄】システム連携用(ブロック別)'!F49,【社内使用欄】システム連携設定!$B:$B,0))+(ROW()-INDEX(【社内使用欄】システム連携設定!$G:$G,MATCH('【社内使用欄】システム連携用(ブロック別)'!F49,【社内使用欄】システム連携設定!$B:$B,0))))&amp;
            ":"&amp;
            INDEX(【社内使用欄】システム連携設定!$E:$E,MATCH('【社内使用欄】システム連携用(ブロック別)'!F49,【社内使用欄】システム連携設定!$B:$B,0))&amp;
            (INDEX(【社内使用欄】システム連携設定!$F:$F,MATCH('【社内使用欄】システム連携用(ブロック別)'!F49,【社内使用欄】システム連携設定!$B:$B,0))+(ROW()-INDEX(【社内使用欄】システム連携設定!$G:$G,MATCH('【社内使用欄】システム連携用(ブロック別)'!F49,【社内使用欄】システム連携設定!$B:$B,0))))
        )
    )=0,
    "",
    SUM(
        INDIRECT(
            "'"&amp;
            INDEX(【社内使用欄】システム連携設定!$C:$C,MATCH('【社内使用欄】システム連携用(ブロック別)'!F49,【社内使用欄】システム連携設定!$B:$B,0))&amp;
            "'!"&amp;
            INDEX(【社内使用欄】システム連携設定!$D:$D,MATCH('【社内使用欄】システム連携用(ブロック別)'!F49,【社内使用欄】システム連携設定!$B:$B,0))&amp;
            (INDEX(【社内使用欄】システム連携設定!$F:$F,MATCH('【社内使用欄】システム連携用(ブロック別)'!F49,【社内使用欄】システム連携設定!$B:$B,0))+(ROW()-INDEX(【社内使用欄】システム連携設定!$G:$G,MATCH('【社内使用欄】システム連携用(ブロック別)'!F49,【社内使用欄】システム連携設定!$B:$B,0))))&amp;
            ":"&amp;
            INDEX(【社内使用欄】システム連携設定!$E:$E,MATCH('【社内使用欄】システム連携用(ブロック別)'!F49,【社内使用欄】システム連携設定!$B:$B,0))&amp;
            (INDEX(【社内使用欄】システム連携設定!$F:$F,MATCH('【社内使用欄】システム連携用(ブロック別)'!F49,【社内使用欄】システム連携設定!$B:$B,0))+(ROW()-INDEX(【社内使用欄】システム連携設定!$G:$G,MATCH('【社内使用欄】システム連携用(ブロック別)'!F49,【社内使用欄】システム連携設定!$B:$B,0))))
        )
    )
)</f>
        <v/>
      </c>
      <c r="D49" s="82" t="str">
        <f t="shared" ca="1" si="2"/>
        <v/>
      </c>
      <c r="E49" s="79" t="str">
        <f t="shared" ca="1" si="1"/>
        <v/>
      </c>
      <c r="F49" s="91" t="s">
        <v>334</v>
      </c>
      <c r="G49" s="90" t="str">
        <f>"'"&amp;INDEX(【社内使用欄】システム連携設定!$C:$C,MATCH('【社内使用欄】システム連携用(ブロック別)'!F49,【社内使用欄】システム連携設定!$B:$B,0))&amp;"'!"&amp;INDEX(【社内使用欄】システム連携設定!$D:$D,MATCH('【社内使用欄】システム連携用(ブロック別)'!F49,【社内使用欄】システム連携設定!$B:$B,0))&amp;(INDEX(【社内使用欄】システム連携設定!$F:$F,MATCH('【社内使用欄】システム連携用(ブロック別)'!F49,【社内使用欄】システム連携設定!$B:$B,0))+(ROW()-INDEX(【社内使用欄】システム連携設定!$G:$G,MATCH('【社内使用欄】システム連携用(ブロック別)'!F49,【社内使用欄】システム連携設定!$B:$B,0))))</f>
        <v>'A加茂名、B加茂'!F46</v>
      </c>
    </row>
    <row r="50" spans="1:7" hidden="1">
      <c r="A50" t="s">
        <v>317</v>
      </c>
      <c r="B50" s="85" t="s">
        <v>383</v>
      </c>
      <c r="C50" t="str">
        <f ca="1">IF(
    SUM(
        INDIRECT(
            "'"&amp;
            INDEX(【社内使用欄】システム連携設定!$C:$C,MATCH('【社内使用欄】システム連携用(ブロック別)'!F50,【社内使用欄】システム連携設定!$B:$B,0))&amp;
            "'!"&amp;
            INDEX(【社内使用欄】システム連携設定!$D:$D,MATCH('【社内使用欄】システム連携用(ブロック別)'!F50,【社内使用欄】システム連携設定!$B:$B,0))&amp;
            (INDEX(【社内使用欄】システム連携設定!$F:$F,MATCH('【社内使用欄】システム連携用(ブロック別)'!F50,【社内使用欄】システム連携設定!$B:$B,0))+(ROW()-INDEX(【社内使用欄】システム連携設定!$G:$G,MATCH('【社内使用欄】システム連携用(ブロック別)'!F50,【社内使用欄】システム連携設定!$B:$B,0))))&amp;
            ":"&amp;
            INDEX(【社内使用欄】システム連携設定!$E:$E,MATCH('【社内使用欄】システム連携用(ブロック別)'!F50,【社内使用欄】システム連携設定!$B:$B,0))&amp;
            (INDEX(【社内使用欄】システム連携設定!$F:$F,MATCH('【社内使用欄】システム連携用(ブロック別)'!F50,【社内使用欄】システム連携設定!$B:$B,0))+(ROW()-INDEX(【社内使用欄】システム連携設定!$G:$G,MATCH('【社内使用欄】システム連携用(ブロック別)'!F50,【社内使用欄】システム連携設定!$B:$B,0))))
        )
    )=0,
    "",
    SUM(
        INDIRECT(
            "'"&amp;
            INDEX(【社内使用欄】システム連携設定!$C:$C,MATCH('【社内使用欄】システム連携用(ブロック別)'!F50,【社内使用欄】システム連携設定!$B:$B,0))&amp;
            "'!"&amp;
            INDEX(【社内使用欄】システム連携設定!$D:$D,MATCH('【社内使用欄】システム連携用(ブロック別)'!F50,【社内使用欄】システム連携設定!$B:$B,0))&amp;
            (INDEX(【社内使用欄】システム連携設定!$F:$F,MATCH('【社内使用欄】システム連携用(ブロック別)'!F50,【社内使用欄】システム連携設定!$B:$B,0))+(ROW()-INDEX(【社内使用欄】システム連携設定!$G:$G,MATCH('【社内使用欄】システム連携用(ブロック別)'!F50,【社内使用欄】システム連携設定!$B:$B,0))))&amp;
            ":"&amp;
            INDEX(【社内使用欄】システム連携設定!$E:$E,MATCH('【社内使用欄】システム連携用(ブロック別)'!F50,【社内使用欄】システム連携設定!$B:$B,0))&amp;
            (INDEX(【社内使用欄】システム連携設定!$F:$F,MATCH('【社内使用欄】システム連携用(ブロック別)'!F50,【社内使用欄】システム連携設定!$B:$B,0))+(ROW()-INDEX(【社内使用欄】システム連携設定!$G:$G,MATCH('【社内使用欄】システム連携用(ブロック別)'!F50,【社内使用欄】システム連携設定!$B:$B,0))))
        )
    )
)</f>
        <v/>
      </c>
      <c r="D50" s="82" t="str">
        <f t="shared" ca="1" si="2"/>
        <v/>
      </c>
      <c r="E50" s="79" t="str">
        <f t="shared" ca="1" si="1"/>
        <v/>
      </c>
      <c r="F50" s="91" t="s">
        <v>334</v>
      </c>
      <c r="G50" s="90" t="str">
        <f>"'"&amp;INDEX(【社内使用欄】システム連携設定!$C:$C,MATCH('【社内使用欄】システム連携用(ブロック別)'!F50,【社内使用欄】システム連携設定!$B:$B,0))&amp;"'!"&amp;INDEX(【社内使用欄】システム連携設定!$D:$D,MATCH('【社内使用欄】システム連携用(ブロック別)'!F50,【社内使用欄】システム連携設定!$B:$B,0))&amp;(INDEX(【社内使用欄】システム連携設定!$F:$F,MATCH('【社内使用欄】システム連携用(ブロック別)'!F50,【社内使用欄】システム連携設定!$B:$B,0))+(ROW()-INDEX(【社内使用欄】システム連携設定!$G:$G,MATCH('【社内使用欄】システム連携用(ブロック別)'!F50,【社内使用欄】システム連携設定!$B:$B,0))))</f>
        <v>'A加茂名、B加茂'!F47</v>
      </c>
    </row>
    <row r="51" spans="1:7" hidden="1">
      <c r="A51" t="s">
        <v>317</v>
      </c>
      <c r="B51" s="85" t="s">
        <v>384</v>
      </c>
      <c r="C51" t="str">
        <f ca="1">IF(
    SUM(
        INDIRECT(
            "'"&amp;
            INDEX(【社内使用欄】システム連携設定!$C:$C,MATCH('【社内使用欄】システム連携用(ブロック別)'!F51,【社内使用欄】システム連携設定!$B:$B,0))&amp;
            "'!"&amp;
            INDEX(【社内使用欄】システム連携設定!$D:$D,MATCH('【社内使用欄】システム連携用(ブロック別)'!F51,【社内使用欄】システム連携設定!$B:$B,0))&amp;
            (INDEX(【社内使用欄】システム連携設定!$F:$F,MATCH('【社内使用欄】システム連携用(ブロック別)'!F51,【社内使用欄】システム連携設定!$B:$B,0))+(ROW()-INDEX(【社内使用欄】システム連携設定!$G:$G,MATCH('【社内使用欄】システム連携用(ブロック別)'!F51,【社内使用欄】システム連携設定!$B:$B,0))))&amp;
            ":"&amp;
            INDEX(【社内使用欄】システム連携設定!$E:$E,MATCH('【社内使用欄】システム連携用(ブロック別)'!F51,【社内使用欄】システム連携設定!$B:$B,0))&amp;
            (INDEX(【社内使用欄】システム連携設定!$F:$F,MATCH('【社内使用欄】システム連携用(ブロック別)'!F51,【社内使用欄】システム連携設定!$B:$B,0))+(ROW()-INDEX(【社内使用欄】システム連携設定!$G:$G,MATCH('【社内使用欄】システム連携用(ブロック別)'!F51,【社内使用欄】システム連携設定!$B:$B,0))))
        )
    )=0,
    "",
    SUM(
        INDIRECT(
            "'"&amp;
            INDEX(【社内使用欄】システム連携設定!$C:$C,MATCH('【社内使用欄】システム連携用(ブロック別)'!F51,【社内使用欄】システム連携設定!$B:$B,0))&amp;
            "'!"&amp;
            INDEX(【社内使用欄】システム連携設定!$D:$D,MATCH('【社内使用欄】システム連携用(ブロック別)'!F51,【社内使用欄】システム連携設定!$B:$B,0))&amp;
            (INDEX(【社内使用欄】システム連携設定!$F:$F,MATCH('【社内使用欄】システム連携用(ブロック別)'!F51,【社内使用欄】システム連携設定!$B:$B,0))+(ROW()-INDEX(【社内使用欄】システム連携設定!$G:$G,MATCH('【社内使用欄】システム連携用(ブロック別)'!F51,【社内使用欄】システム連携設定!$B:$B,0))))&amp;
            ":"&amp;
            INDEX(【社内使用欄】システム連携設定!$E:$E,MATCH('【社内使用欄】システム連携用(ブロック別)'!F51,【社内使用欄】システム連携設定!$B:$B,0))&amp;
            (INDEX(【社内使用欄】システム連携設定!$F:$F,MATCH('【社内使用欄】システム連携用(ブロック別)'!F51,【社内使用欄】システム連携設定!$B:$B,0))+(ROW()-INDEX(【社内使用欄】システム連携設定!$G:$G,MATCH('【社内使用欄】システム連携用(ブロック別)'!F51,【社内使用欄】システム連携設定!$B:$B,0))))
        )
    )
)</f>
        <v/>
      </c>
      <c r="D51" s="82" t="str">
        <f t="shared" ca="1" si="2"/>
        <v/>
      </c>
      <c r="E51" s="79" t="str">
        <f t="shared" ca="1" si="1"/>
        <v/>
      </c>
      <c r="F51" s="91" t="s">
        <v>334</v>
      </c>
      <c r="G51" s="90" t="str">
        <f>"'"&amp;INDEX(【社内使用欄】システム連携設定!$C:$C,MATCH('【社内使用欄】システム連携用(ブロック別)'!F51,【社内使用欄】システム連携設定!$B:$B,0))&amp;"'!"&amp;INDEX(【社内使用欄】システム連携設定!$D:$D,MATCH('【社内使用欄】システム連携用(ブロック別)'!F51,【社内使用欄】システム連携設定!$B:$B,0))&amp;(INDEX(【社内使用欄】システム連携設定!$F:$F,MATCH('【社内使用欄】システム連携用(ブロック別)'!F51,【社内使用欄】システム連携設定!$B:$B,0))+(ROW()-INDEX(【社内使用欄】システム連携設定!$G:$G,MATCH('【社内使用欄】システム連携用(ブロック別)'!F51,【社内使用欄】システム連携設定!$B:$B,0))))</f>
        <v>'A加茂名、B加茂'!F48</v>
      </c>
    </row>
    <row r="52" spans="1:7" hidden="1">
      <c r="A52" t="s">
        <v>317</v>
      </c>
      <c r="B52" s="85" t="s">
        <v>385</v>
      </c>
      <c r="C52" t="str">
        <f ca="1">IF(
    SUM(
        INDIRECT(
            "'"&amp;
            INDEX(【社内使用欄】システム連携設定!$C:$C,MATCH('【社内使用欄】システム連携用(ブロック別)'!F52,【社内使用欄】システム連携設定!$B:$B,0))&amp;
            "'!"&amp;
            INDEX(【社内使用欄】システム連携設定!$D:$D,MATCH('【社内使用欄】システム連携用(ブロック別)'!F52,【社内使用欄】システム連携設定!$B:$B,0))&amp;
            (INDEX(【社内使用欄】システム連携設定!$F:$F,MATCH('【社内使用欄】システム連携用(ブロック別)'!F52,【社内使用欄】システム連携設定!$B:$B,0))+(ROW()-INDEX(【社内使用欄】システム連携設定!$G:$G,MATCH('【社内使用欄】システム連携用(ブロック別)'!F52,【社内使用欄】システム連携設定!$B:$B,0))))&amp;
            ":"&amp;
            INDEX(【社内使用欄】システム連携設定!$E:$E,MATCH('【社内使用欄】システム連携用(ブロック別)'!F52,【社内使用欄】システム連携設定!$B:$B,0))&amp;
            (INDEX(【社内使用欄】システム連携設定!$F:$F,MATCH('【社内使用欄】システム連携用(ブロック別)'!F52,【社内使用欄】システム連携設定!$B:$B,0))+(ROW()-INDEX(【社内使用欄】システム連携設定!$G:$G,MATCH('【社内使用欄】システム連携用(ブロック別)'!F52,【社内使用欄】システム連携設定!$B:$B,0))))
        )
    )=0,
    "",
    SUM(
        INDIRECT(
            "'"&amp;
            INDEX(【社内使用欄】システム連携設定!$C:$C,MATCH('【社内使用欄】システム連携用(ブロック別)'!F52,【社内使用欄】システム連携設定!$B:$B,0))&amp;
            "'!"&amp;
            INDEX(【社内使用欄】システム連携設定!$D:$D,MATCH('【社内使用欄】システム連携用(ブロック別)'!F52,【社内使用欄】システム連携設定!$B:$B,0))&amp;
            (INDEX(【社内使用欄】システム連携設定!$F:$F,MATCH('【社内使用欄】システム連携用(ブロック別)'!F52,【社内使用欄】システム連携設定!$B:$B,0))+(ROW()-INDEX(【社内使用欄】システム連携設定!$G:$G,MATCH('【社内使用欄】システム連携用(ブロック別)'!F52,【社内使用欄】システム連携設定!$B:$B,0))))&amp;
            ":"&amp;
            INDEX(【社内使用欄】システム連携設定!$E:$E,MATCH('【社内使用欄】システム連携用(ブロック別)'!F52,【社内使用欄】システム連携設定!$B:$B,0))&amp;
            (INDEX(【社内使用欄】システム連携設定!$F:$F,MATCH('【社内使用欄】システム連携用(ブロック別)'!F52,【社内使用欄】システム連携設定!$B:$B,0))+(ROW()-INDEX(【社内使用欄】システム連携設定!$G:$G,MATCH('【社内使用欄】システム連携用(ブロック別)'!F52,【社内使用欄】システム連携設定!$B:$B,0))))
        )
    )
)</f>
        <v/>
      </c>
      <c r="D52" s="82" t="str">
        <f t="shared" ca="1" si="2"/>
        <v/>
      </c>
      <c r="E52" s="79" t="str">
        <f t="shared" ca="1" si="1"/>
        <v/>
      </c>
      <c r="F52" s="91" t="s">
        <v>334</v>
      </c>
      <c r="G52" s="90" t="str">
        <f>"'"&amp;INDEX(【社内使用欄】システム連携設定!$C:$C,MATCH('【社内使用欄】システム連携用(ブロック別)'!F52,【社内使用欄】システム連携設定!$B:$B,0))&amp;"'!"&amp;INDEX(【社内使用欄】システム連携設定!$D:$D,MATCH('【社内使用欄】システム連携用(ブロック別)'!F52,【社内使用欄】システム連携設定!$B:$B,0))&amp;(INDEX(【社内使用欄】システム連携設定!$F:$F,MATCH('【社内使用欄】システム連携用(ブロック別)'!F52,【社内使用欄】システム連携設定!$B:$B,0))+(ROW()-INDEX(【社内使用欄】システム連携設定!$G:$G,MATCH('【社内使用欄】システム連携用(ブロック別)'!F52,【社内使用欄】システム連携設定!$B:$B,0))))</f>
        <v>'A加茂名、B加茂'!F49</v>
      </c>
    </row>
    <row r="53" spans="1:7" hidden="1">
      <c r="A53" t="s">
        <v>317</v>
      </c>
      <c r="B53" s="85" t="s">
        <v>386</v>
      </c>
      <c r="C53" t="str">
        <f ca="1">IF(
    SUM(
        INDIRECT(
            "'"&amp;
            INDEX(【社内使用欄】システム連携設定!$C:$C,MATCH('【社内使用欄】システム連携用(ブロック別)'!F53,【社内使用欄】システム連携設定!$B:$B,0))&amp;
            "'!"&amp;
            INDEX(【社内使用欄】システム連携設定!$D:$D,MATCH('【社内使用欄】システム連携用(ブロック別)'!F53,【社内使用欄】システム連携設定!$B:$B,0))&amp;
            (INDEX(【社内使用欄】システム連携設定!$F:$F,MATCH('【社内使用欄】システム連携用(ブロック別)'!F53,【社内使用欄】システム連携設定!$B:$B,0))+(ROW()-INDEX(【社内使用欄】システム連携設定!$G:$G,MATCH('【社内使用欄】システム連携用(ブロック別)'!F53,【社内使用欄】システム連携設定!$B:$B,0))))&amp;
            ":"&amp;
            INDEX(【社内使用欄】システム連携設定!$E:$E,MATCH('【社内使用欄】システム連携用(ブロック別)'!F53,【社内使用欄】システム連携設定!$B:$B,0))&amp;
            (INDEX(【社内使用欄】システム連携設定!$F:$F,MATCH('【社内使用欄】システム連携用(ブロック別)'!F53,【社内使用欄】システム連携設定!$B:$B,0))+(ROW()-INDEX(【社内使用欄】システム連携設定!$G:$G,MATCH('【社内使用欄】システム連携用(ブロック別)'!F53,【社内使用欄】システム連携設定!$B:$B,0))))
        )
    )=0,
    "",
    SUM(
        INDIRECT(
            "'"&amp;
            INDEX(【社内使用欄】システム連携設定!$C:$C,MATCH('【社内使用欄】システム連携用(ブロック別)'!F53,【社内使用欄】システム連携設定!$B:$B,0))&amp;
            "'!"&amp;
            INDEX(【社内使用欄】システム連携設定!$D:$D,MATCH('【社内使用欄】システム連携用(ブロック別)'!F53,【社内使用欄】システム連携設定!$B:$B,0))&amp;
            (INDEX(【社内使用欄】システム連携設定!$F:$F,MATCH('【社内使用欄】システム連携用(ブロック別)'!F53,【社内使用欄】システム連携設定!$B:$B,0))+(ROW()-INDEX(【社内使用欄】システム連携設定!$G:$G,MATCH('【社内使用欄】システム連携用(ブロック別)'!F53,【社内使用欄】システム連携設定!$B:$B,0))))&amp;
            ":"&amp;
            INDEX(【社内使用欄】システム連携設定!$E:$E,MATCH('【社内使用欄】システム連携用(ブロック別)'!F53,【社内使用欄】システム連携設定!$B:$B,0))&amp;
            (INDEX(【社内使用欄】システム連携設定!$F:$F,MATCH('【社内使用欄】システム連携用(ブロック別)'!F53,【社内使用欄】システム連携設定!$B:$B,0))+(ROW()-INDEX(【社内使用欄】システム連携設定!$G:$G,MATCH('【社内使用欄】システム連携用(ブロック別)'!F53,【社内使用欄】システム連携設定!$B:$B,0))))
        )
    )
)</f>
        <v/>
      </c>
      <c r="D53" s="82" t="str">
        <f t="shared" ca="1" si="2"/>
        <v/>
      </c>
      <c r="E53" s="79" t="str">
        <f t="shared" ca="1" si="1"/>
        <v/>
      </c>
      <c r="F53" s="91" t="s">
        <v>343</v>
      </c>
      <c r="G53" s="90" t="str">
        <f>"'"&amp;INDEX(【社内使用欄】システム連携設定!$C:$C,MATCH('【社内使用欄】システム連携用(ブロック別)'!F53,【社内使用欄】システム連携設定!$B:$B,0))&amp;"'!"&amp;INDEX(【社内使用欄】システム連携設定!$D:$D,MATCH('【社内使用欄】システム連携用(ブロック別)'!F53,【社内使用欄】システム連携設定!$B:$B,0))&amp;(INDEX(【社内使用欄】システム連携設定!$F:$F,MATCH('【社内使用欄】システム連携用(ブロック別)'!F53,【社内使用欄】システム連携設定!$B:$B,0))+(ROW()-INDEX(【社内使用欄】システム連携設定!$G:$G,MATCH('【社内使用欄】システム連携用(ブロック別)'!F53,【社内使用欄】システム連携設定!$B:$B,0))))</f>
        <v>'C佐古、D渭北'!F5</v>
      </c>
    </row>
    <row r="54" spans="1:7" hidden="1">
      <c r="A54" t="s">
        <v>317</v>
      </c>
      <c r="B54" s="85" t="s">
        <v>387</v>
      </c>
      <c r="C54" t="str">
        <f ca="1">IF(
    SUM(
        INDIRECT(
            "'"&amp;
            INDEX(【社内使用欄】システム連携設定!$C:$C,MATCH('【社内使用欄】システム連携用(ブロック別)'!F54,【社内使用欄】システム連携設定!$B:$B,0))&amp;
            "'!"&amp;
            INDEX(【社内使用欄】システム連携設定!$D:$D,MATCH('【社内使用欄】システム連携用(ブロック別)'!F54,【社内使用欄】システム連携設定!$B:$B,0))&amp;
            (INDEX(【社内使用欄】システム連携設定!$F:$F,MATCH('【社内使用欄】システム連携用(ブロック別)'!F54,【社内使用欄】システム連携設定!$B:$B,0))+(ROW()-INDEX(【社内使用欄】システム連携設定!$G:$G,MATCH('【社内使用欄】システム連携用(ブロック別)'!F54,【社内使用欄】システム連携設定!$B:$B,0))))&amp;
            ":"&amp;
            INDEX(【社内使用欄】システム連携設定!$E:$E,MATCH('【社内使用欄】システム連携用(ブロック別)'!F54,【社内使用欄】システム連携設定!$B:$B,0))&amp;
            (INDEX(【社内使用欄】システム連携設定!$F:$F,MATCH('【社内使用欄】システム連携用(ブロック別)'!F54,【社内使用欄】システム連携設定!$B:$B,0))+(ROW()-INDEX(【社内使用欄】システム連携設定!$G:$G,MATCH('【社内使用欄】システム連携用(ブロック別)'!F54,【社内使用欄】システム連携設定!$B:$B,0))))
        )
    )=0,
    "",
    SUM(
        INDIRECT(
            "'"&amp;
            INDEX(【社内使用欄】システム連携設定!$C:$C,MATCH('【社内使用欄】システム連携用(ブロック別)'!F54,【社内使用欄】システム連携設定!$B:$B,0))&amp;
            "'!"&amp;
            INDEX(【社内使用欄】システム連携設定!$D:$D,MATCH('【社内使用欄】システム連携用(ブロック別)'!F54,【社内使用欄】システム連携設定!$B:$B,0))&amp;
            (INDEX(【社内使用欄】システム連携設定!$F:$F,MATCH('【社内使用欄】システム連携用(ブロック別)'!F54,【社内使用欄】システム連携設定!$B:$B,0))+(ROW()-INDEX(【社内使用欄】システム連携設定!$G:$G,MATCH('【社内使用欄】システム連携用(ブロック別)'!F54,【社内使用欄】システム連携設定!$B:$B,0))))&amp;
            ":"&amp;
            INDEX(【社内使用欄】システム連携設定!$E:$E,MATCH('【社内使用欄】システム連携用(ブロック別)'!F54,【社内使用欄】システム連携設定!$B:$B,0))&amp;
            (INDEX(【社内使用欄】システム連携設定!$F:$F,MATCH('【社内使用欄】システム連携用(ブロック別)'!F54,【社内使用欄】システム連携設定!$B:$B,0))+(ROW()-INDEX(【社内使用欄】システム連携設定!$G:$G,MATCH('【社内使用欄】システム連携用(ブロック別)'!F54,【社内使用欄】システム連携設定!$B:$B,0))))
        )
    )
)</f>
        <v/>
      </c>
      <c r="D54" s="82" t="str">
        <f t="shared" ca="1" si="2"/>
        <v/>
      </c>
      <c r="E54" s="79" t="str">
        <f t="shared" ca="1" si="1"/>
        <v/>
      </c>
      <c r="F54" s="91" t="s">
        <v>343</v>
      </c>
      <c r="G54" s="90" t="str">
        <f>"'"&amp;INDEX(【社内使用欄】システム連携設定!$C:$C,MATCH('【社内使用欄】システム連携用(ブロック別)'!F54,【社内使用欄】システム連携設定!$B:$B,0))&amp;"'!"&amp;INDEX(【社内使用欄】システム連携設定!$D:$D,MATCH('【社内使用欄】システム連携用(ブロック別)'!F54,【社内使用欄】システム連携設定!$B:$B,0))&amp;(INDEX(【社内使用欄】システム連携設定!$F:$F,MATCH('【社内使用欄】システム連携用(ブロック別)'!F54,【社内使用欄】システム連携設定!$B:$B,0))+(ROW()-INDEX(【社内使用欄】システム連携設定!$G:$G,MATCH('【社内使用欄】システム連携用(ブロック別)'!F54,【社内使用欄】システム連携設定!$B:$B,0))))</f>
        <v>'C佐古、D渭北'!F6</v>
      </c>
    </row>
    <row r="55" spans="1:7" hidden="1">
      <c r="A55" t="s">
        <v>317</v>
      </c>
      <c r="B55" s="85" t="s">
        <v>388</v>
      </c>
      <c r="C55" t="str">
        <f ca="1">IF(
    SUM(
        INDIRECT(
            "'"&amp;
            INDEX(【社内使用欄】システム連携設定!$C:$C,MATCH('【社内使用欄】システム連携用(ブロック別)'!F55,【社内使用欄】システム連携設定!$B:$B,0))&amp;
            "'!"&amp;
            INDEX(【社内使用欄】システム連携設定!$D:$D,MATCH('【社内使用欄】システム連携用(ブロック別)'!F55,【社内使用欄】システム連携設定!$B:$B,0))&amp;
            (INDEX(【社内使用欄】システム連携設定!$F:$F,MATCH('【社内使用欄】システム連携用(ブロック別)'!F55,【社内使用欄】システム連携設定!$B:$B,0))+(ROW()-INDEX(【社内使用欄】システム連携設定!$G:$G,MATCH('【社内使用欄】システム連携用(ブロック別)'!F55,【社内使用欄】システム連携設定!$B:$B,0))))&amp;
            ":"&amp;
            INDEX(【社内使用欄】システム連携設定!$E:$E,MATCH('【社内使用欄】システム連携用(ブロック別)'!F55,【社内使用欄】システム連携設定!$B:$B,0))&amp;
            (INDEX(【社内使用欄】システム連携設定!$F:$F,MATCH('【社内使用欄】システム連携用(ブロック別)'!F55,【社内使用欄】システム連携設定!$B:$B,0))+(ROW()-INDEX(【社内使用欄】システム連携設定!$G:$G,MATCH('【社内使用欄】システム連携用(ブロック別)'!F55,【社内使用欄】システム連携設定!$B:$B,0))))
        )
    )=0,
    "",
    SUM(
        INDIRECT(
            "'"&amp;
            INDEX(【社内使用欄】システム連携設定!$C:$C,MATCH('【社内使用欄】システム連携用(ブロック別)'!F55,【社内使用欄】システム連携設定!$B:$B,0))&amp;
            "'!"&amp;
            INDEX(【社内使用欄】システム連携設定!$D:$D,MATCH('【社内使用欄】システム連携用(ブロック別)'!F55,【社内使用欄】システム連携設定!$B:$B,0))&amp;
            (INDEX(【社内使用欄】システム連携設定!$F:$F,MATCH('【社内使用欄】システム連携用(ブロック別)'!F55,【社内使用欄】システム連携設定!$B:$B,0))+(ROW()-INDEX(【社内使用欄】システム連携設定!$G:$G,MATCH('【社内使用欄】システム連携用(ブロック別)'!F55,【社内使用欄】システム連携設定!$B:$B,0))))&amp;
            ":"&amp;
            INDEX(【社内使用欄】システム連携設定!$E:$E,MATCH('【社内使用欄】システム連携用(ブロック別)'!F55,【社内使用欄】システム連携設定!$B:$B,0))&amp;
            (INDEX(【社内使用欄】システム連携設定!$F:$F,MATCH('【社内使用欄】システム連携用(ブロック別)'!F55,【社内使用欄】システム連携設定!$B:$B,0))+(ROW()-INDEX(【社内使用欄】システム連携設定!$G:$G,MATCH('【社内使用欄】システム連携用(ブロック別)'!F55,【社内使用欄】システム連携設定!$B:$B,0))))
        )
    )
)</f>
        <v/>
      </c>
      <c r="D55" s="82" t="str">
        <f t="shared" ca="1" si="2"/>
        <v/>
      </c>
      <c r="E55" s="79" t="str">
        <f t="shared" ca="1" si="1"/>
        <v/>
      </c>
      <c r="F55" s="91" t="s">
        <v>343</v>
      </c>
      <c r="G55" s="90" t="str">
        <f>"'"&amp;INDEX(【社内使用欄】システム連携設定!$C:$C,MATCH('【社内使用欄】システム連携用(ブロック別)'!F55,【社内使用欄】システム連携設定!$B:$B,0))&amp;"'!"&amp;INDEX(【社内使用欄】システム連携設定!$D:$D,MATCH('【社内使用欄】システム連携用(ブロック別)'!F55,【社内使用欄】システム連携設定!$B:$B,0))&amp;(INDEX(【社内使用欄】システム連携設定!$F:$F,MATCH('【社内使用欄】システム連携用(ブロック別)'!F55,【社内使用欄】システム連携設定!$B:$B,0))+(ROW()-INDEX(【社内使用欄】システム連携設定!$G:$G,MATCH('【社内使用欄】システム連携用(ブロック別)'!F55,【社内使用欄】システム連携設定!$B:$B,0))))</f>
        <v>'C佐古、D渭北'!F7</v>
      </c>
    </row>
    <row r="56" spans="1:7" hidden="1">
      <c r="A56" t="s">
        <v>317</v>
      </c>
      <c r="B56" s="85" t="s">
        <v>389</v>
      </c>
      <c r="C56" t="str">
        <f ca="1">IF(
    SUM(
        INDIRECT(
            "'"&amp;
            INDEX(【社内使用欄】システム連携設定!$C:$C,MATCH('【社内使用欄】システム連携用(ブロック別)'!F56,【社内使用欄】システム連携設定!$B:$B,0))&amp;
            "'!"&amp;
            INDEX(【社内使用欄】システム連携設定!$D:$D,MATCH('【社内使用欄】システム連携用(ブロック別)'!F56,【社内使用欄】システム連携設定!$B:$B,0))&amp;
            (INDEX(【社内使用欄】システム連携設定!$F:$F,MATCH('【社内使用欄】システム連携用(ブロック別)'!F56,【社内使用欄】システム連携設定!$B:$B,0))+(ROW()-INDEX(【社内使用欄】システム連携設定!$G:$G,MATCH('【社内使用欄】システム連携用(ブロック別)'!F56,【社内使用欄】システム連携設定!$B:$B,0))))&amp;
            ":"&amp;
            INDEX(【社内使用欄】システム連携設定!$E:$E,MATCH('【社内使用欄】システム連携用(ブロック別)'!F56,【社内使用欄】システム連携設定!$B:$B,0))&amp;
            (INDEX(【社内使用欄】システム連携設定!$F:$F,MATCH('【社内使用欄】システム連携用(ブロック別)'!F56,【社内使用欄】システム連携設定!$B:$B,0))+(ROW()-INDEX(【社内使用欄】システム連携設定!$G:$G,MATCH('【社内使用欄】システム連携用(ブロック別)'!F56,【社内使用欄】システム連携設定!$B:$B,0))))
        )
    )=0,
    "",
    SUM(
        INDIRECT(
            "'"&amp;
            INDEX(【社内使用欄】システム連携設定!$C:$C,MATCH('【社内使用欄】システム連携用(ブロック別)'!F56,【社内使用欄】システム連携設定!$B:$B,0))&amp;
            "'!"&amp;
            INDEX(【社内使用欄】システム連携設定!$D:$D,MATCH('【社内使用欄】システム連携用(ブロック別)'!F56,【社内使用欄】システム連携設定!$B:$B,0))&amp;
            (INDEX(【社内使用欄】システム連携設定!$F:$F,MATCH('【社内使用欄】システム連携用(ブロック別)'!F56,【社内使用欄】システム連携設定!$B:$B,0))+(ROW()-INDEX(【社内使用欄】システム連携設定!$G:$G,MATCH('【社内使用欄】システム連携用(ブロック別)'!F56,【社内使用欄】システム連携設定!$B:$B,0))))&amp;
            ":"&amp;
            INDEX(【社内使用欄】システム連携設定!$E:$E,MATCH('【社内使用欄】システム連携用(ブロック別)'!F56,【社内使用欄】システム連携設定!$B:$B,0))&amp;
            (INDEX(【社内使用欄】システム連携設定!$F:$F,MATCH('【社内使用欄】システム連携用(ブロック別)'!F56,【社内使用欄】システム連携設定!$B:$B,0))+(ROW()-INDEX(【社内使用欄】システム連携設定!$G:$G,MATCH('【社内使用欄】システム連携用(ブロック別)'!F56,【社内使用欄】システム連携設定!$B:$B,0))))
        )
    )
)</f>
        <v/>
      </c>
      <c r="D56" s="82" t="str">
        <f t="shared" ca="1" si="2"/>
        <v/>
      </c>
      <c r="E56" s="79" t="str">
        <f t="shared" ca="1" si="1"/>
        <v/>
      </c>
      <c r="F56" s="91" t="s">
        <v>343</v>
      </c>
      <c r="G56" s="90" t="str">
        <f>"'"&amp;INDEX(【社内使用欄】システム連携設定!$C:$C,MATCH('【社内使用欄】システム連携用(ブロック別)'!F56,【社内使用欄】システム連携設定!$B:$B,0))&amp;"'!"&amp;INDEX(【社内使用欄】システム連携設定!$D:$D,MATCH('【社内使用欄】システム連携用(ブロック別)'!F56,【社内使用欄】システム連携設定!$B:$B,0))&amp;(INDEX(【社内使用欄】システム連携設定!$F:$F,MATCH('【社内使用欄】システム連携用(ブロック別)'!F56,【社内使用欄】システム連携設定!$B:$B,0))+(ROW()-INDEX(【社内使用欄】システム連携設定!$G:$G,MATCH('【社内使用欄】システム連携用(ブロック別)'!F56,【社内使用欄】システム連携設定!$B:$B,0))))</f>
        <v>'C佐古、D渭北'!F8</v>
      </c>
    </row>
    <row r="57" spans="1:7" hidden="1">
      <c r="A57" t="s">
        <v>317</v>
      </c>
      <c r="B57" s="85" t="s">
        <v>390</v>
      </c>
      <c r="C57" t="str">
        <f ca="1">IF(
    SUM(
        INDIRECT(
            "'"&amp;
            INDEX(【社内使用欄】システム連携設定!$C:$C,MATCH('【社内使用欄】システム連携用(ブロック別)'!F57,【社内使用欄】システム連携設定!$B:$B,0))&amp;
            "'!"&amp;
            INDEX(【社内使用欄】システム連携設定!$D:$D,MATCH('【社内使用欄】システム連携用(ブロック別)'!F57,【社内使用欄】システム連携設定!$B:$B,0))&amp;
            (INDEX(【社内使用欄】システム連携設定!$F:$F,MATCH('【社内使用欄】システム連携用(ブロック別)'!F57,【社内使用欄】システム連携設定!$B:$B,0))+(ROW()-INDEX(【社内使用欄】システム連携設定!$G:$G,MATCH('【社内使用欄】システム連携用(ブロック別)'!F57,【社内使用欄】システム連携設定!$B:$B,0))))&amp;
            ":"&amp;
            INDEX(【社内使用欄】システム連携設定!$E:$E,MATCH('【社内使用欄】システム連携用(ブロック別)'!F57,【社内使用欄】システム連携設定!$B:$B,0))&amp;
            (INDEX(【社内使用欄】システム連携設定!$F:$F,MATCH('【社内使用欄】システム連携用(ブロック別)'!F57,【社内使用欄】システム連携設定!$B:$B,0))+(ROW()-INDEX(【社内使用欄】システム連携設定!$G:$G,MATCH('【社内使用欄】システム連携用(ブロック別)'!F57,【社内使用欄】システム連携設定!$B:$B,0))))
        )
    )=0,
    "",
    SUM(
        INDIRECT(
            "'"&amp;
            INDEX(【社内使用欄】システム連携設定!$C:$C,MATCH('【社内使用欄】システム連携用(ブロック別)'!F57,【社内使用欄】システム連携設定!$B:$B,0))&amp;
            "'!"&amp;
            INDEX(【社内使用欄】システム連携設定!$D:$D,MATCH('【社内使用欄】システム連携用(ブロック別)'!F57,【社内使用欄】システム連携設定!$B:$B,0))&amp;
            (INDEX(【社内使用欄】システム連携設定!$F:$F,MATCH('【社内使用欄】システム連携用(ブロック別)'!F57,【社内使用欄】システム連携設定!$B:$B,0))+(ROW()-INDEX(【社内使用欄】システム連携設定!$G:$G,MATCH('【社内使用欄】システム連携用(ブロック別)'!F57,【社内使用欄】システム連携設定!$B:$B,0))))&amp;
            ":"&amp;
            INDEX(【社内使用欄】システム連携設定!$E:$E,MATCH('【社内使用欄】システム連携用(ブロック別)'!F57,【社内使用欄】システム連携設定!$B:$B,0))&amp;
            (INDEX(【社内使用欄】システム連携設定!$F:$F,MATCH('【社内使用欄】システム連携用(ブロック別)'!F57,【社内使用欄】システム連携設定!$B:$B,0))+(ROW()-INDEX(【社内使用欄】システム連携設定!$G:$G,MATCH('【社内使用欄】システム連携用(ブロック別)'!F57,【社内使用欄】システム連携設定!$B:$B,0))))
        )
    )
)</f>
        <v/>
      </c>
      <c r="D57" s="82" t="str">
        <f t="shared" ca="1" si="2"/>
        <v/>
      </c>
      <c r="E57" s="79" t="str">
        <f t="shared" ca="1" si="1"/>
        <v/>
      </c>
      <c r="F57" s="91" t="s">
        <v>343</v>
      </c>
      <c r="G57" s="90" t="str">
        <f>"'"&amp;INDEX(【社内使用欄】システム連携設定!$C:$C,MATCH('【社内使用欄】システム連携用(ブロック別)'!F57,【社内使用欄】システム連携設定!$B:$B,0))&amp;"'!"&amp;INDEX(【社内使用欄】システム連携設定!$D:$D,MATCH('【社内使用欄】システム連携用(ブロック別)'!F57,【社内使用欄】システム連携設定!$B:$B,0))&amp;(INDEX(【社内使用欄】システム連携設定!$F:$F,MATCH('【社内使用欄】システム連携用(ブロック別)'!F57,【社内使用欄】システム連携設定!$B:$B,0))+(ROW()-INDEX(【社内使用欄】システム連携設定!$G:$G,MATCH('【社内使用欄】システム連携用(ブロック別)'!F57,【社内使用欄】システム連携設定!$B:$B,0))))</f>
        <v>'C佐古、D渭北'!F9</v>
      </c>
    </row>
    <row r="58" spans="1:7" hidden="1">
      <c r="A58" t="s">
        <v>317</v>
      </c>
      <c r="B58" s="85" t="s">
        <v>391</v>
      </c>
      <c r="C58" t="str">
        <f ca="1">IF(
    SUM(
        INDIRECT(
            "'"&amp;
            INDEX(【社内使用欄】システム連携設定!$C:$C,MATCH('【社内使用欄】システム連携用(ブロック別)'!F58,【社内使用欄】システム連携設定!$B:$B,0))&amp;
            "'!"&amp;
            INDEX(【社内使用欄】システム連携設定!$D:$D,MATCH('【社内使用欄】システム連携用(ブロック別)'!F58,【社内使用欄】システム連携設定!$B:$B,0))&amp;
            (INDEX(【社内使用欄】システム連携設定!$F:$F,MATCH('【社内使用欄】システム連携用(ブロック別)'!F58,【社内使用欄】システム連携設定!$B:$B,0))+(ROW()-INDEX(【社内使用欄】システム連携設定!$G:$G,MATCH('【社内使用欄】システム連携用(ブロック別)'!F58,【社内使用欄】システム連携設定!$B:$B,0))))&amp;
            ":"&amp;
            INDEX(【社内使用欄】システム連携設定!$E:$E,MATCH('【社内使用欄】システム連携用(ブロック別)'!F58,【社内使用欄】システム連携設定!$B:$B,0))&amp;
            (INDEX(【社内使用欄】システム連携設定!$F:$F,MATCH('【社内使用欄】システム連携用(ブロック別)'!F58,【社内使用欄】システム連携設定!$B:$B,0))+(ROW()-INDEX(【社内使用欄】システム連携設定!$G:$G,MATCH('【社内使用欄】システム連携用(ブロック別)'!F58,【社内使用欄】システム連携設定!$B:$B,0))))
        )
    )=0,
    "",
    SUM(
        INDIRECT(
            "'"&amp;
            INDEX(【社内使用欄】システム連携設定!$C:$C,MATCH('【社内使用欄】システム連携用(ブロック別)'!F58,【社内使用欄】システム連携設定!$B:$B,0))&amp;
            "'!"&amp;
            INDEX(【社内使用欄】システム連携設定!$D:$D,MATCH('【社内使用欄】システム連携用(ブロック別)'!F58,【社内使用欄】システム連携設定!$B:$B,0))&amp;
            (INDEX(【社内使用欄】システム連携設定!$F:$F,MATCH('【社内使用欄】システム連携用(ブロック別)'!F58,【社内使用欄】システム連携設定!$B:$B,0))+(ROW()-INDEX(【社内使用欄】システム連携設定!$G:$G,MATCH('【社内使用欄】システム連携用(ブロック別)'!F58,【社内使用欄】システム連携設定!$B:$B,0))))&amp;
            ":"&amp;
            INDEX(【社内使用欄】システム連携設定!$E:$E,MATCH('【社内使用欄】システム連携用(ブロック別)'!F58,【社内使用欄】システム連携設定!$B:$B,0))&amp;
            (INDEX(【社内使用欄】システム連携設定!$F:$F,MATCH('【社内使用欄】システム連携用(ブロック別)'!F58,【社内使用欄】システム連携設定!$B:$B,0))+(ROW()-INDEX(【社内使用欄】システム連携設定!$G:$G,MATCH('【社内使用欄】システム連携用(ブロック別)'!F58,【社内使用欄】システム連携設定!$B:$B,0))))
        )
    )
)</f>
        <v/>
      </c>
      <c r="D58" s="82" t="str">
        <f t="shared" ca="1" si="2"/>
        <v/>
      </c>
      <c r="E58" s="79" t="str">
        <f t="shared" ca="1" si="1"/>
        <v/>
      </c>
      <c r="F58" s="91" t="s">
        <v>343</v>
      </c>
      <c r="G58" s="90" t="str">
        <f>"'"&amp;INDEX(【社内使用欄】システム連携設定!$C:$C,MATCH('【社内使用欄】システム連携用(ブロック別)'!F58,【社内使用欄】システム連携設定!$B:$B,0))&amp;"'!"&amp;INDEX(【社内使用欄】システム連携設定!$D:$D,MATCH('【社内使用欄】システム連携用(ブロック別)'!F58,【社内使用欄】システム連携設定!$B:$B,0))&amp;(INDEX(【社内使用欄】システム連携設定!$F:$F,MATCH('【社内使用欄】システム連携用(ブロック別)'!F58,【社内使用欄】システム連携設定!$B:$B,0))+(ROW()-INDEX(【社内使用欄】システム連携設定!$G:$G,MATCH('【社内使用欄】システム連携用(ブロック別)'!F58,【社内使用欄】システム連携設定!$B:$B,0))))</f>
        <v>'C佐古、D渭北'!F10</v>
      </c>
    </row>
    <row r="59" spans="1:7" hidden="1">
      <c r="A59" t="s">
        <v>317</v>
      </c>
      <c r="B59" s="85" t="s">
        <v>392</v>
      </c>
      <c r="C59" t="str">
        <f ca="1">IF(
    SUM(
        INDIRECT(
            "'"&amp;
            INDEX(【社内使用欄】システム連携設定!$C:$C,MATCH('【社内使用欄】システム連携用(ブロック別)'!F59,【社内使用欄】システム連携設定!$B:$B,0))&amp;
            "'!"&amp;
            INDEX(【社内使用欄】システム連携設定!$D:$D,MATCH('【社内使用欄】システム連携用(ブロック別)'!F59,【社内使用欄】システム連携設定!$B:$B,0))&amp;
            (INDEX(【社内使用欄】システム連携設定!$F:$F,MATCH('【社内使用欄】システム連携用(ブロック別)'!F59,【社内使用欄】システム連携設定!$B:$B,0))+(ROW()-INDEX(【社内使用欄】システム連携設定!$G:$G,MATCH('【社内使用欄】システム連携用(ブロック別)'!F59,【社内使用欄】システム連携設定!$B:$B,0))))&amp;
            ":"&amp;
            INDEX(【社内使用欄】システム連携設定!$E:$E,MATCH('【社内使用欄】システム連携用(ブロック別)'!F59,【社内使用欄】システム連携設定!$B:$B,0))&amp;
            (INDEX(【社内使用欄】システム連携設定!$F:$F,MATCH('【社内使用欄】システム連携用(ブロック別)'!F59,【社内使用欄】システム連携設定!$B:$B,0))+(ROW()-INDEX(【社内使用欄】システム連携設定!$G:$G,MATCH('【社内使用欄】システム連携用(ブロック別)'!F59,【社内使用欄】システム連携設定!$B:$B,0))))
        )
    )=0,
    "",
    SUM(
        INDIRECT(
            "'"&amp;
            INDEX(【社内使用欄】システム連携設定!$C:$C,MATCH('【社内使用欄】システム連携用(ブロック別)'!F59,【社内使用欄】システム連携設定!$B:$B,0))&amp;
            "'!"&amp;
            INDEX(【社内使用欄】システム連携設定!$D:$D,MATCH('【社内使用欄】システム連携用(ブロック別)'!F59,【社内使用欄】システム連携設定!$B:$B,0))&amp;
            (INDEX(【社内使用欄】システム連携設定!$F:$F,MATCH('【社内使用欄】システム連携用(ブロック別)'!F59,【社内使用欄】システム連携設定!$B:$B,0))+(ROW()-INDEX(【社内使用欄】システム連携設定!$G:$G,MATCH('【社内使用欄】システム連携用(ブロック別)'!F59,【社内使用欄】システム連携設定!$B:$B,0))))&amp;
            ":"&amp;
            INDEX(【社内使用欄】システム連携設定!$E:$E,MATCH('【社内使用欄】システム連携用(ブロック別)'!F59,【社内使用欄】システム連携設定!$B:$B,0))&amp;
            (INDEX(【社内使用欄】システム連携設定!$F:$F,MATCH('【社内使用欄】システム連携用(ブロック別)'!F59,【社内使用欄】システム連携設定!$B:$B,0))+(ROW()-INDEX(【社内使用欄】システム連携設定!$G:$G,MATCH('【社内使用欄】システム連携用(ブロック別)'!F59,【社内使用欄】システム連携設定!$B:$B,0))))
        )
    )
)</f>
        <v/>
      </c>
      <c r="D59" s="82" t="str">
        <f t="shared" ca="1" si="2"/>
        <v/>
      </c>
      <c r="E59" s="79" t="str">
        <f t="shared" ca="1" si="1"/>
        <v/>
      </c>
      <c r="F59" s="91" t="s">
        <v>343</v>
      </c>
      <c r="G59" s="90" t="str">
        <f>"'"&amp;INDEX(【社内使用欄】システム連携設定!$C:$C,MATCH('【社内使用欄】システム連携用(ブロック別)'!F59,【社内使用欄】システム連携設定!$B:$B,0))&amp;"'!"&amp;INDEX(【社内使用欄】システム連携設定!$D:$D,MATCH('【社内使用欄】システム連携用(ブロック別)'!F59,【社内使用欄】システム連携設定!$B:$B,0))&amp;(INDEX(【社内使用欄】システム連携設定!$F:$F,MATCH('【社内使用欄】システム連携用(ブロック別)'!F59,【社内使用欄】システム連携設定!$B:$B,0))+(ROW()-INDEX(【社内使用欄】システム連携設定!$G:$G,MATCH('【社内使用欄】システム連携用(ブロック別)'!F59,【社内使用欄】システム連携設定!$B:$B,0))))</f>
        <v>'C佐古、D渭北'!F11</v>
      </c>
    </row>
    <row r="60" spans="1:7" hidden="1">
      <c r="A60" t="s">
        <v>317</v>
      </c>
      <c r="B60" s="85" t="s">
        <v>393</v>
      </c>
      <c r="C60" t="str">
        <f ca="1">IF(
    SUM(
        INDIRECT(
            "'"&amp;
            INDEX(【社内使用欄】システム連携設定!$C:$C,MATCH('【社内使用欄】システム連携用(ブロック別)'!F60,【社内使用欄】システム連携設定!$B:$B,0))&amp;
            "'!"&amp;
            INDEX(【社内使用欄】システム連携設定!$D:$D,MATCH('【社内使用欄】システム連携用(ブロック別)'!F60,【社内使用欄】システム連携設定!$B:$B,0))&amp;
            (INDEX(【社内使用欄】システム連携設定!$F:$F,MATCH('【社内使用欄】システム連携用(ブロック別)'!F60,【社内使用欄】システム連携設定!$B:$B,0))+(ROW()-INDEX(【社内使用欄】システム連携設定!$G:$G,MATCH('【社内使用欄】システム連携用(ブロック別)'!F60,【社内使用欄】システム連携設定!$B:$B,0))))&amp;
            ":"&amp;
            INDEX(【社内使用欄】システム連携設定!$E:$E,MATCH('【社内使用欄】システム連携用(ブロック別)'!F60,【社内使用欄】システム連携設定!$B:$B,0))&amp;
            (INDEX(【社内使用欄】システム連携設定!$F:$F,MATCH('【社内使用欄】システム連携用(ブロック別)'!F60,【社内使用欄】システム連携設定!$B:$B,0))+(ROW()-INDEX(【社内使用欄】システム連携設定!$G:$G,MATCH('【社内使用欄】システム連携用(ブロック別)'!F60,【社内使用欄】システム連携設定!$B:$B,0))))
        )
    )=0,
    "",
    SUM(
        INDIRECT(
            "'"&amp;
            INDEX(【社内使用欄】システム連携設定!$C:$C,MATCH('【社内使用欄】システム連携用(ブロック別)'!F60,【社内使用欄】システム連携設定!$B:$B,0))&amp;
            "'!"&amp;
            INDEX(【社内使用欄】システム連携設定!$D:$D,MATCH('【社内使用欄】システム連携用(ブロック別)'!F60,【社内使用欄】システム連携設定!$B:$B,0))&amp;
            (INDEX(【社内使用欄】システム連携設定!$F:$F,MATCH('【社内使用欄】システム連携用(ブロック別)'!F60,【社内使用欄】システム連携設定!$B:$B,0))+(ROW()-INDEX(【社内使用欄】システム連携設定!$G:$G,MATCH('【社内使用欄】システム連携用(ブロック別)'!F60,【社内使用欄】システム連携設定!$B:$B,0))))&amp;
            ":"&amp;
            INDEX(【社内使用欄】システム連携設定!$E:$E,MATCH('【社内使用欄】システム連携用(ブロック別)'!F60,【社内使用欄】システム連携設定!$B:$B,0))&amp;
            (INDEX(【社内使用欄】システム連携設定!$F:$F,MATCH('【社内使用欄】システム連携用(ブロック別)'!F60,【社内使用欄】システム連携設定!$B:$B,0))+(ROW()-INDEX(【社内使用欄】システム連携設定!$G:$G,MATCH('【社内使用欄】システム連携用(ブロック別)'!F60,【社内使用欄】システム連携設定!$B:$B,0))))
        )
    )
)</f>
        <v/>
      </c>
      <c r="D60" s="82" t="str">
        <f t="shared" ca="1" si="2"/>
        <v/>
      </c>
      <c r="E60" s="79" t="str">
        <f t="shared" ca="1" si="1"/>
        <v/>
      </c>
      <c r="F60" s="91" t="s">
        <v>343</v>
      </c>
      <c r="G60" s="90" t="str">
        <f>"'"&amp;INDEX(【社内使用欄】システム連携設定!$C:$C,MATCH('【社内使用欄】システム連携用(ブロック別)'!F60,【社内使用欄】システム連携設定!$B:$B,0))&amp;"'!"&amp;INDEX(【社内使用欄】システム連携設定!$D:$D,MATCH('【社内使用欄】システム連携用(ブロック別)'!F60,【社内使用欄】システム連携設定!$B:$B,0))&amp;(INDEX(【社内使用欄】システム連携設定!$F:$F,MATCH('【社内使用欄】システム連携用(ブロック別)'!F60,【社内使用欄】システム連携設定!$B:$B,0))+(ROW()-INDEX(【社内使用欄】システム連携設定!$G:$G,MATCH('【社内使用欄】システム連携用(ブロック別)'!F60,【社内使用欄】システム連携設定!$B:$B,0))))</f>
        <v>'C佐古、D渭北'!F12</v>
      </c>
    </row>
    <row r="61" spans="1:7" hidden="1">
      <c r="A61" t="s">
        <v>317</v>
      </c>
      <c r="B61" s="85" t="s">
        <v>394</v>
      </c>
      <c r="C61" t="str">
        <f ca="1">IF(
    SUM(
        INDIRECT(
            "'"&amp;
            INDEX(【社内使用欄】システム連携設定!$C:$C,MATCH('【社内使用欄】システム連携用(ブロック別)'!F61,【社内使用欄】システム連携設定!$B:$B,0))&amp;
            "'!"&amp;
            INDEX(【社内使用欄】システム連携設定!$D:$D,MATCH('【社内使用欄】システム連携用(ブロック別)'!F61,【社内使用欄】システム連携設定!$B:$B,0))&amp;
            (INDEX(【社内使用欄】システム連携設定!$F:$F,MATCH('【社内使用欄】システム連携用(ブロック別)'!F61,【社内使用欄】システム連携設定!$B:$B,0))+(ROW()-INDEX(【社内使用欄】システム連携設定!$G:$G,MATCH('【社内使用欄】システム連携用(ブロック別)'!F61,【社内使用欄】システム連携設定!$B:$B,0))))&amp;
            ":"&amp;
            INDEX(【社内使用欄】システム連携設定!$E:$E,MATCH('【社内使用欄】システム連携用(ブロック別)'!F61,【社内使用欄】システム連携設定!$B:$B,0))&amp;
            (INDEX(【社内使用欄】システム連携設定!$F:$F,MATCH('【社内使用欄】システム連携用(ブロック別)'!F61,【社内使用欄】システム連携設定!$B:$B,0))+(ROW()-INDEX(【社内使用欄】システム連携設定!$G:$G,MATCH('【社内使用欄】システム連携用(ブロック別)'!F61,【社内使用欄】システム連携設定!$B:$B,0))))
        )
    )=0,
    "",
    SUM(
        INDIRECT(
            "'"&amp;
            INDEX(【社内使用欄】システム連携設定!$C:$C,MATCH('【社内使用欄】システム連携用(ブロック別)'!F61,【社内使用欄】システム連携設定!$B:$B,0))&amp;
            "'!"&amp;
            INDEX(【社内使用欄】システム連携設定!$D:$D,MATCH('【社内使用欄】システム連携用(ブロック別)'!F61,【社内使用欄】システム連携設定!$B:$B,0))&amp;
            (INDEX(【社内使用欄】システム連携設定!$F:$F,MATCH('【社内使用欄】システム連携用(ブロック別)'!F61,【社内使用欄】システム連携設定!$B:$B,0))+(ROW()-INDEX(【社内使用欄】システム連携設定!$G:$G,MATCH('【社内使用欄】システム連携用(ブロック別)'!F61,【社内使用欄】システム連携設定!$B:$B,0))))&amp;
            ":"&amp;
            INDEX(【社内使用欄】システム連携設定!$E:$E,MATCH('【社内使用欄】システム連携用(ブロック別)'!F61,【社内使用欄】システム連携設定!$B:$B,0))&amp;
            (INDEX(【社内使用欄】システム連携設定!$F:$F,MATCH('【社内使用欄】システム連携用(ブロック別)'!F61,【社内使用欄】システム連携設定!$B:$B,0))+(ROW()-INDEX(【社内使用欄】システム連携設定!$G:$G,MATCH('【社内使用欄】システム連携用(ブロック別)'!F61,【社内使用欄】システム連携設定!$B:$B,0))))
        )
    )
)</f>
        <v/>
      </c>
      <c r="D61" s="82" t="str">
        <f t="shared" ca="1" si="2"/>
        <v/>
      </c>
      <c r="E61" s="79" t="str">
        <f t="shared" ca="1" si="1"/>
        <v/>
      </c>
      <c r="F61" s="91" t="s">
        <v>343</v>
      </c>
      <c r="G61" s="90" t="str">
        <f>"'"&amp;INDEX(【社内使用欄】システム連携設定!$C:$C,MATCH('【社内使用欄】システム連携用(ブロック別)'!F61,【社内使用欄】システム連携設定!$B:$B,0))&amp;"'!"&amp;INDEX(【社内使用欄】システム連携設定!$D:$D,MATCH('【社内使用欄】システム連携用(ブロック別)'!F61,【社内使用欄】システム連携設定!$B:$B,0))&amp;(INDEX(【社内使用欄】システム連携設定!$F:$F,MATCH('【社内使用欄】システム連携用(ブロック別)'!F61,【社内使用欄】システム連携設定!$B:$B,0))+(ROW()-INDEX(【社内使用欄】システム連携設定!$G:$G,MATCH('【社内使用欄】システム連携用(ブロック別)'!F61,【社内使用欄】システム連携設定!$B:$B,0))))</f>
        <v>'C佐古、D渭北'!F13</v>
      </c>
    </row>
    <row r="62" spans="1:7" hidden="1">
      <c r="A62" t="s">
        <v>317</v>
      </c>
      <c r="B62" s="85" t="s">
        <v>395</v>
      </c>
      <c r="C62" t="str">
        <f ca="1">IF(
    SUM(
        INDIRECT(
            "'"&amp;
            INDEX(【社内使用欄】システム連携設定!$C:$C,MATCH('【社内使用欄】システム連携用(ブロック別)'!F62,【社内使用欄】システム連携設定!$B:$B,0))&amp;
            "'!"&amp;
            INDEX(【社内使用欄】システム連携設定!$D:$D,MATCH('【社内使用欄】システム連携用(ブロック別)'!F62,【社内使用欄】システム連携設定!$B:$B,0))&amp;
            (INDEX(【社内使用欄】システム連携設定!$F:$F,MATCH('【社内使用欄】システム連携用(ブロック別)'!F62,【社内使用欄】システム連携設定!$B:$B,0))+(ROW()-INDEX(【社内使用欄】システム連携設定!$G:$G,MATCH('【社内使用欄】システム連携用(ブロック別)'!F62,【社内使用欄】システム連携設定!$B:$B,0))))&amp;
            ":"&amp;
            INDEX(【社内使用欄】システム連携設定!$E:$E,MATCH('【社内使用欄】システム連携用(ブロック別)'!F62,【社内使用欄】システム連携設定!$B:$B,0))&amp;
            (INDEX(【社内使用欄】システム連携設定!$F:$F,MATCH('【社内使用欄】システム連携用(ブロック別)'!F62,【社内使用欄】システム連携設定!$B:$B,0))+(ROW()-INDEX(【社内使用欄】システム連携設定!$G:$G,MATCH('【社内使用欄】システム連携用(ブロック別)'!F62,【社内使用欄】システム連携設定!$B:$B,0))))
        )
    )=0,
    "",
    SUM(
        INDIRECT(
            "'"&amp;
            INDEX(【社内使用欄】システム連携設定!$C:$C,MATCH('【社内使用欄】システム連携用(ブロック別)'!F62,【社内使用欄】システム連携設定!$B:$B,0))&amp;
            "'!"&amp;
            INDEX(【社内使用欄】システム連携設定!$D:$D,MATCH('【社内使用欄】システム連携用(ブロック別)'!F62,【社内使用欄】システム連携設定!$B:$B,0))&amp;
            (INDEX(【社内使用欄】システム連携設定!$F:$F,MATCH('【社内使用欄】システム連携用(ブロック別)'!F62,【社内使用欄】システム連携設定!$B:$B,0))+(ROW()-INDEX(【社内使用欄】システム連携設定!$G:$G,MATCH('【社内使用欄】システム連携用(ブロック別)'!F62,【社内使用欄】システム連携設定!$B:$B,0))))&amp;
            ":"&amp;
            INDEX(【社内使用欄】システム連携設定!$E:$E,MATCH('【社内使用欄】システム連携用(ブロック別)'!F62,【社内使用欄】システム連携設定!$B:$B,0))&amp;
            (INDEX(【社内使用欄】システム連携設定!$F:$F,MATCH('【社内使用欄】システム連携用(ブロック別)'!F62,【社内使用欄】システム連携設定!$B:$B,0))+(ROW()-INDEX(【社内使用欄】システム連携設定!$G:$G,MATCH('【社内使用欄】システム連携用(ブロック別)'!F62,【社内使用欄】システム連携設定!$B:$B,0))))
        )
    )
)</f>
        <v/>
      </c>
      <c r="D62" s="82" t="str">
        <f t="shared" ca="1" si="2"/>
        <v/>
      </c>
      <c r="E62" s="79" t="str">
        <f t="shared" ca="1" si="1"/>
        <v/>
      </c>
      <c r="F62" s="91" t="s">
        <v>343</v>
      </c>
      <c r="G62" s="90" t="str">
        <f>"'"&amp;INDEX(【社内使用欄】システム連携設定!$C:$C,MATCH('【社内使用欄】システム連携用(ブロック別)'!F62,【社内使用欄】システム連携設定!$B:$B,0))&amp;"'!"&amp;INDEX(【社内使用欄】システム連携設定!$D:$D,MATCH('【社内使用欄】システム連携用(ブロック別)'!F62,【社内使用欄】システム連携設定!$B:$B,0))&amp;(INDEX(【社内使用欄】システム連携設定!$F:$F,MATCH('【社内使用欄】システム連携用(ブロック別)'!F62,【社内使用欄】システム連携設定!$B:$B,0))+(ROW()-INDEX(【社内使用欄】システム連携設定!$G:$G,MATCH('【社内使用欄】システム連携用(ブロック別)'!F62,【社内使用欄】システム連携設定!$B:$B,0))))</f>
        <v>'C佐古、D渭北'!F14</v>
      </c>
    </row>
    <row r="63" spans="1:7" hidden="1">
      <c r="A63" t="s">
        <v>317</v>
      </c>
      <c r="B63" s="85" t="s">
        <v>396</v>
      </c>
      <c r="C63" t="str">
        <f ca="1">IF(
    SUM(
        INDIRECT(
            "'"&amp;
            INDEX(【社内使用欄】システム連携設定!$C:$C,MATCH('【社内使用欄】システム連携用(ブロック別)'!F63,【社内使用欄】システム連携設定!$B:$B,0))&amp;
            "'!"&amp;
            INDEX(【社内使用欄】システム連携設定!$D:$D,MATCH('【社内使用欄】システム連携用(ブロック別)'!F63,【社内使用欄】システム連携設定!$B:$B,0))&amp;
            (INDEX(【社内使用欄】システム連携設定!$F:$F,MATCH('【社内使用欄】システム連携用(ブロック別)'!F63,【社内使用欄】システム連携設定!$B:$B,0))+(ROW()-INDEX(【社内使用欄】システム連携設定!$G:$G,MATCH('【社内使用欄】システム連携用(ブロック別)'!F63,【社内使用欄】システム連携設定!$B:$B,0))))&amp;
            ":"&amp;
            INDEX(【社内使用欄】システム連携設定!$E:$E,MATCH('【社内使用欄】システム連携用(ブロック別)'!F63,【社内使用欄】システム連携設定!$B:$B,0))&amp;
            (INDEX(【社内使用欄】システム連携設定!$F:$F,MATCH('【社内使用欄】システム連携用(ブロック別)'!F63,【社内使用欄】システム連携設定!$B:$B,0))+(ROW()-INDEX(【社内使用欄】システム連携設定!$G:$G,MATCH('【社内使用欄】システム連携用(ブロック別)'!F63,【社内使用欄】システム連携設定!$B:$B,0))))
        )
    )=0,
    "",
    SUM(
        INDIRECT(
            "'"&amp;
            INDEX(【社内使用欄】システム連携設定!$C:$C,MATCH('【社内使用欄】システム連携用(ブロック別)'!F63,【社内使用欄】システム連携設定!$B:$B,0))&amp;
            "'!"&amp;
            INDEX(【社内使用欄】システム連携設定!$D:$D,MATCH('【社内使用欄】システム連携用(ブロック別)'!F63,【社内使用欄】システム連携設定!$B:$B,0))&amp;
            (INDEX(【社内使用欄】システム連携設定!$F:$F,MATCH('【社内使用欄】システム連携用(ブロック別)'!F63,【社内使用欄】システム連携設定!$B:$B,0))+(ROW()-INDEX(【社内使用欄】システム連携設定!$G:$G,MATCH('【社内使用欄】システム連携用(ブロック別)'!F63,【社内使用欄】システム連携設定!$B:$B,0))))&amp;
            ":"&amp;
            INDEX(【社内使用欄】システム連携設定!$E:$E,MATCH('【社内使用欄】システム連携用(ブロック別)'!F63,【社内使用欄】システム連携設定!$B:$B,0))&amp;
            (INDEX(【社内使用欄】システム連携設定!$F:$F,MATCH('【社内使用欄】システム連携用(ブロック別)'!F63,【社内使用欄】システム連携設定!$B:$B,0))+(ROW()-INDEX(【社内使用欄】システム連携設定!$G:$G,MATCH('【社内使用欄】システム連携用(ブロック別)'!F63,【社内使用欄】システム連携設定!$B:$B,0))))
        )
    )
)</f>
        <v/>
      </c>
      <c r="D63" s="82" t="str">
        <f t="shared" ca="1" si="2"/>
        <v/>
      </c>
      <c r="E63" s="79" t="str">
        <f t="shared" ca="1" si="1"/>
        <v/>
      </c>
      <c r="F63" s="91" t="s">
        <v>343</v>
      </c>
      <c r="G63" s="90" t="str">
        <f>"'"&amp;INDEX(【社内使用欄】システム連携設定!$C:$C,MATCH('【社内使用欄】システム連携用(ブロック別)'!F63,【社内使用欄】システム連携設定!$B:$B,0))&amp;"'!"&amp;INDEX(【社内使用欄】システム連携設定!$D:$D,MATCH('【社内使用欄】システム連携用(ブロック別)'!F63,【社内使用欄】システム連携設定!$B:$B,0))&amp;(INDEX(【社内使用欄】システム連携設定!$F:$F,MATCH('【社内使用欄】システム連携用(ブロック別)'!F63,【社内使用欄】システム連携設定!$B:$B,0))+(ROW()-INDEX(【社内使用欄】システム連携設定!$G:$G,MATCH('【社内使用欄】システム連携用(ブロック別)'!F63,【社内使用欄】システム連携設定!$B:$B,0))))</f>
        <v>'C佐古、D渭北'!F15</v>
      </c>
    </row>
    <row r="64" spans="1:7" hidden="1">
      <c r="A64" t="s">
        <v>317</v>
      </c>
      <c r="B64" s="85" t="s">
        <v>397</v>
      </c>
      <c r="C64" t="str">
        <f ca="1">IF(
    SUM(
        INDIRECT(
            "'"&amp;
            INDEX(【社内使用欄】システム連携設定!$C:$C,MATCH('【社内使用欄】システム連携用(ブロック別)'!F64,【社内使用欄】システム連携設定!$B:$B,0))&amp;
            "'!"&amp;
            INDEX(【社内使用欄】システム連携設定!$D:$D,MATCH('【社内使用欄】システム連携用(ブロック別)'!F64,【社内使用欄】システム連携設定!$B:$B,0))&amp;
            (INDEX(【社内使用欄】システム連携設定!$F:$F,MATCH('【社内使用欄】システム連携用(ブロック別)'!F64,【社内使用欄】システム連携設定!$B:$B,0))+(ROW()-INDEX(【社内使用欄】システム連携設定!$G:$G,MATCH('【社内使用欄】システム連携用(ブロック別)'!F64,【社内使用欄】システム連携設定!$B:$B,0))))&amp;
            ":"&amp;
            INDEX(【社内使用欄】システム連携設定!$E:$E,MATCH('【社内使用欄】システム連携用(ブロック別)'!F64,【社内使用欄】システム連携設定!$B:$B,0))&amp;
            (INDEX(【社内使用欄】システム連携設定!$F:$F,MATCH('【社内使用欄】システム連携用(ブロック別)'!F64,【社内使用欄】システム連携設定!$B:$B,0))+(ROW()-INDEX(【社内使用欄】システム連携設定!$G:$G,MATCH('【社内使用欄】システム連携用(ブロック別)'!F64,【社内使用欄】システム連携設定!$B:$B,0))))
        )
    )=0,
    "",
    SUM(
        INDIRECT(
            "'"&amp;
            INDEX(【社内使用欄】システム連携設定!$C:$C,MATCH('【社内使用欄】システム連携用(ブロック別)'!F64,【社内使用欄】システム連携設定!$B:$B,0))&amp;
            "'!"&amp;
            INDEX(【社内使用欄】システム連携設定!$D:$D,MATCH('【社内使用欄】システム連携用(ブロック別)'!F64,【社内使用欄】システム連携設定!$B:$B,0))&amp;
            (INDEX(【社内使用欄】システム連携設定!$F:$F,MATCH('【社内使用欄】システム連携用(ブロック別)'!F64,【社内使用欄】システム連携設定!$B:$B,0))+(ROW()-INDEX(【社内使用欄】システム連携設定!$G:$G,MATCH('【社内使用欄】システム連携用(ブロック別)'!F64,【社内使用欄】システム連携設定!$B:$B,0))))&amp;
            ":"&amp;
            INDEX(【社内使用欄】システム連携設定!$E:$E,MATCH('【社内使用欄】システム連携用(ブロック別)'!F64,【社内使用欄】システム連携設定!$B:$B,0))&amp;
            (INDEX(【社内使用欄】システム連携設定!$F:$F,MATCH('【社内使用欄】システム連携用(ブロック別)'!F64,【社内使用欄】システム連携設定!$B:$B,0))+(ROW()-INDEX(【社内使用欄】システム連携設定!$G:$G,MATCH('【社内使用欄】システム連携用(ブロック別)'!F64,【社内使用欄】システム連携設定!$B:$B,0))))
        )
    )
)</f>
        <v/>
      </c>
      <c r="D64" s="82" t="str">
        <f t="shared" ca="1" si="2"/>
        <v/>
      </c>
      <c r="E64" s="79" t="str">
        <f t="shared" ca="1" si="1"/>
        <v/>
      </c>
      <c r="F64" s="91" t="s">
        <v>343</v>
      </c>
      <c r="G64" s="90" t="str">
        <f>"'"&amp;INDEX(【社内使用欄】システム連携設定!$C:$C,MATCH('【社内使用欄】システム連携用(ブロック別)'!F64,【社内使用欄】システム連携設定!$B:$B,0))&amp;"'!"&amp;INDEX(【社内使用欄】システム連携設定!$D:$D,MATCH('【社内使用欄】システム連携用(ブロック別)'!F64,【社内使用欄】システム連携設定!$B:$B,0))&amp;(INDEX(【社内使用欄】システム連携設定!$F:$F,MATCH('【社内使用欄】システム連携用(ブロック別)'!F64,【社内使用欄】システム連携設定!$B:$B,0))+(ROW()-INDEX(【社内使用欄】システム連携設定!$G:$G,MATCH('【社内使用欄】システム連携用(ブロック別)'!F64,【社内使用欄】システム連携設定!$B:$B,0))))</f>
        <v>'C佐古、D渭北'!F16</v>
      </c>
    </row>
    <row r="65" spans="1:7" hidden="1">
      <c r="A65" t="s">
        <v>317</v>
      </c>
      <c r="B65" s="85" t="s">
        <v>398</v>
      </c>
      <c r="C65" t="str">
        <f ca="1">IF(
    SUM(
        INDIRECT(
            "'"&amp;
            INDEX(【社内使用欄】システム連携設定!$C:$C,MATCH('【社内使用欄】システム連携用(ブロック別)'!F65,【社内使用欄】システム連携設定!$B:$B,0))&amp;
            "'!"&amp;
            INDEX(【社内使用欄】システム連携設定!$D:$D,MATCH('【社内使用欄】システム連携用(ブロック別)'!F65,【社内使用欄】システム連携設定!$B:$B,0))&amp;
            (INDEX(【社内使用欄】システム連携設定!$F:$F,MATCH('【社内使用欄】システム連携用(ブロック別)'!F65,【社内使用欄】システム連携設定!$B:$B,0))+(ROW()-INDEX(【社内使用欄】システム連携設定!$G:$G,MATCH('【社内使用欄】システム連携用(ブロック別)'!F65,【社内使用欄】システム連携設定!$B:$B,0))))&amp;
            ":"&amp;
            INDEX(【社内使用欄】システム連携設定!$E:$E,MATCH('【社内使用欄】システム連携用(ブロック別)'!F65,【社内使用欄】システム連携設定!$B:$B,0))&amp;
            (INDEX(【社内使用欄】システム連携設定!$F:$F,MATCH('【社内使用欄】システム連携用(ブロック別)'!F65,【社内使用欄】システム連携設定!$B:$B,0))+(ROW()-INDEX(【社内使用欄】システム連携設定!$G:$G,MATCH('【社内使用欄】システム連携用(ブロック別)'!F65,【社内使用欄】システム連携設定!$B:$B,0))))
        )
    )=0,
    "",
    SUM(
        INDIRECT(
            "'"&amp;
            INDEX(【社内使用欄】システム連携設定!$C:$C,MATCH('【社内使用欄】システム連携用(ブロック別)'!F65,【社内使用欄】システム連携設定!$B:$B,0))&amp;
            "'!"&amp;
            INDEX(【社内使用欄】システム連携設定!$D:$D,MATCH('【社内使用欄】システム連携用(ブロック別)'!F65,【社内使用欄】システム連携設定!$B:$B,0))&amp;
            (INDEX(【社内使用欄】システム連携設定!$F:$F,MATCH('【社内使用欄】システム連携用(ブロック別)'!F65,【社内使用欄】システム連携設定!$B:$B,0))+(ROW()-INDEX(【社内使用欄】システム連携設定!$G:$G,MATCH('【社内使用欄】システム連携用(ブロック別)'!F65,【社内使用欄】システム連携設定!$B:$B,0))))&amp;
            ":"&amp;
            INDEX(【社内使用欄】システム連携設定!$E:$E,MATCH('【社内使用欄】システム連携用(ブロック別)'!F65,【社内使用欄】システム連携設定!$B:$B,0))&amp;
            (INDEX(【社内使用欄】システム連携設定!$F:$F,MATCH('【社内使用欄】システム連携用(ブロック別)'!F65,【社内使用欄】システム連携設定!$B:$B,0))+(ROW()-INDEX(【社内使用欄】システム連携設定!$G:$G,MATCH('【社内使用欄】システム連携用(ブロック別)'!F65,【社内使用欄】システム連携設定!$B:$B,0))))
        )
    )
)</f>
        <v/>
      </c>
      <c r="D65" s="82" t="str">
        <f t="shared" ca="1" si="2"/>
        <v/>
      </c>
      <c r="E65" s="79" t="str">
        <f t="shared" ca="1" si="1"/>
        <v/>
      </c>
      <c r="F65" s="91" t="s">
        <v>343</v>
      </c>
      <c r="G65" s="90" t="str">
        <f>"'"&amp;INDEX(【社内使用欄】システム連携設定!$C:$C,MATCH('【社内使用欄】システム連携用(ブロック別)'!F65,【社内使用欄】システム連携設定!$B:$B,0))&amp;"'!"&amp;INDEX(【社内使用欄】システム連携設定!$D:$D,MATCH('【社内使用欄】システム連携用(ブロック別)'!F65,【社内使用欄】システム連携設定!$B:$B,0))&amp;(INDEX(【社内使用欄】システム連携設定!$F:$F,MATCH('【社内使用欄】システム連携用(ブロック別)'!F65,【社内使用欄】システム連携設定!$B:$B,0))+(ROW()-INDEX(【社内使用欄】システム連携設定!$G:$G,MATCH('【社内使用欄】システム連携用(ブロック別)'!F65,【社内使用欄】システム連携設定!$B:$B,0))))</f>
        <v>'C佐古、D渭北'!F17</v>
      </c>
    </row>
    <row r="66" spans="1:7" hidden="1">
      <c r="A66" t="s">
        <v>317</v>
      </c>
      <c r="B66" s="85" t="s">
        <v>399</v>
      </c>
      <c r="C66" t="str">
        <f ca="1">IF(
    SUM(
        INDIRECT(
            "'"&amp;
            INDEX(【社内使用欄】システム連携設定!$C:$C,MATCH('【社内使用欄】システム連携用(ブロック別)'!F66,【社内使用欄】システム連携設定!$B:$B,0))&amp;
            "'!"&amp;
            INDEX(【社内使用欄】システム連携設定!$D:$D,MATCH('【社内使用欄】システム連携用(ブロック別)'!F66,【社内使用欄】システム連携設定!$B:$B,0))&amp;
            (INDEX(【社内使用欄】システム連携設定!$F:$F,MATCH('【社内使用欄】システム連携用(ブロック別)'!F66,【社内使用欄】システム連携設定!$B:$B,0))+(ROW()-INDEX(【社内使用欄】システム連携設定!$G:$G,MATCH('【社内使用欄】システム連携用(ブロック別)'!F66,【社内使用欄】システム連携設定!$B:$B,0))))&amp;
            ":"&amp;
            INDEX(【社内使用欄】システム連携設定!$E:$E,MATCH('【社内使用欄】システム連携用(ブロック別)'!F66,【社内使用欄】システム連携設定!$B:$B,0))&amp;
            (INDEX(【社内使用欄】システム連携設定!$F:$F,MATCH('【社内使用欄】システム連携用(ブロック別)'!F66,【社内使用欄】システム連携設定!$B:$B,0))+(ROW()-INDEX(【社内使用欄】システム連携設定!$G:$G,MATCH('【社内使用欄】システム連携用(ブロック別)'!F66,【社内使用欄】システム連携設定!$B:$B,0))))
        )
    )=0,
    "",
    SUM(
        INDIRECT(
            "'"&amp;
            INDEX(【社内使用欄】システム連携設定!$C:$C,MATCH('【社内使用欄】システム連携用(ブロック別)'!F66,【社内使用欄】システム連携設定!$B:$B,0))&amp;
            "'!"&amp;
            INDEX(【社内使用欄】システム連携設定!$D:$D,MATCH('【社内使用欄】システム連携用(ブロック別)'!F66,【社内使用欄】システム連携設定!$B:$B,0))&amp;
            (INDEX(【社内使用欄】システム連携設定!$F:$F,MATCH('【社内使用欄】システム連携用(ブロック別)'!F66,【社内使用欄】システム連携設定!$B:$B,0))+(ROW()-INDEX(【社内使用欄】システム連携設定!$G:$G,MATCH('【社内使用欄】システム連携用(ブロック別)'!F66,【社内使用欄】システム連携設定!$B:$B,0))))&amp;
            ":"&amp;
            INDEX(【社内使用欄】システム連携設定!$E:$E,MATCH('【社内使用欄】システム連携用(ブロック別)'!F66,【社内使用欄】システム連携設定!$B:$B,0))&amp;
            (INDEX(【社内使用欄】システム連携設定!$F:$F,MATCH('【社内使用欄】システム連携用(ブロック別)'!F66,【社内使用欄】システム連携設定!$B:$B,0))+(ROW()-INDEX(【社内使用欄】システム連携設定!$G:$G,MATCH('【社内使用欄】システム連携用(ブロック別)'!F66,【社内使用欄】システム連携設定!$B:$B,0))))
        )
    )
)</f>
        <v/>
      </c>
      <c r="D66" s="82" t="str">
        <f t="shared" ca="1" si="2"/>
        <v/>
      </c>
      <c r="E66" s="79" t="str">
        <f t="shared" ca="1" si="1"/>
        <v/>
      </c>
      <c r="F66" s="91" t="s">
        <v>343</v>
      </c>
      <c r="G66" s="90" t="str">
        <f>"'"&amp;INDEX(【社内使用欄】システム連携設定!$C:$C,MATCH('【社内使用欄】システム連携用(ブロック別)'!F66,【社内使用欄】システム連携設定!$B:$B,0))&amp;"'!"&amp;INDEX(【社内使用欄】システム連携設定!$D:$D,MATCH('【社内使用欄】システム連携用(ブロック別)'!F66,【社内使用欄】システム連携設定!$B:$B,0))&amp;(INDEX(【社内使用欄】システム連携設定!$F:$F,MATCH('【社内使用欄】システム連携用(ブロック別)'!F66,【社内使用欄】システム連携設定!$B:$B,0))+(ROW()-INDEX(【社内使用欄】システム連携設定!$G:$G,MATCH('【社内使用欄】システム連携用(ブロック別)'!F66,【社内使用欄】システム連携設定!$B:$B,0))))</f>
        <v>'C佐古、D渭北'!F18</v>
      </c>
    </row>
    <row r="67" spans="1:7" hidden="1">
      <c r="A67" t="s">
        <v>317</v>
      </c>
      <c r="B67" s="85" t="s">
        <v>400</v>
      </c>
      <c r="C67" t="str">
        <f ca="1">IF(
    SUM(
        INDIRECT(
            "'"&amp;
            INDEX(【社内使用欄】システム連携設定!$C:$C,MATCH('【社内使用欄】システム連携用(ブロック別)'!F67,【社内使用欄】システム連携設定!$B:$B,0))&amp;
            "'!"&amp;
            INDEX(【社内使用欄】システム連携設定!$D:$D,MATCH('【社内使用欄】システム連携用(ブロック別)'!F67,【社内使用欄】システム連携設定!$B:$B,0))&amp;
            (INDEX(【社内使用欄】システム連携設定!$F:$F,MATCH('【社内使用欄】システム連携用(ブロック別)'!F67,【社内使用欄】システム連携設定!$B:$B,0))+(ROW()-INDEX(【社内使用欄】システム連携設定!$G:$G,MATCH('【社内使用欄】システム連携用(ブロック別)'!F67,【社内使用欄】システム連携設定!$B:$B,0))))&amp;
            ":"&amp;
            INDEX(【社内使用欄】システム連携設定!$E:$E,MATCH('【社内使用欄】システム連携用(ブロック別)'!F67,【社内使用欄】システム連携設定!$B:$B,0))&amp;
            (INDEX(【社内使用欄】システム連携設定!$F:$F,MATCH('【社内使用欄】システム連携用(ブロック別)'!F67,【社内使用欄】システム連携設定!$B:$B,0))+(ROW()-INDEX(【社内使用欄】システム連携設定!$G:$G,MATCH('【社内使用欄】システム連携用(ブロック別)'!F67,【社内使用欄】システム連携設定!$B:$B,0))))
        )
    )=0,
    "",
    SUM(
        INDIRECT(
            "'"&amp;
            INDEX(【社内使用欄】システム連携設定!$C:$C,MATCH('【社内使用欄】システム連携用(ブロック別)'!F67,【社内使用欄】システム連携設定!$B:$B,0))&amp;
            "'!"&amp;
            INDEX(【社内使用欄】システム連携設定!$D:$D,MATCH('【社内使用欄】システム連携用(ブロック別)'!F67,【社内使用欄】システム連携設定!$B:$B,0))&amp;
            (INDEX(【社内使用欄】システム連携設定!$F:$F,MATCH('【社内使用欄】システム連携用(ブロック別)'!F67,【社内使用欄】システム連携設定!$B:$B,0))+(ROW()-INDEX(【社内使用欄】システム連携設定!$G:$G,MATCH('【社内使用欄】システム連携用(ブロック別)'!F67,【社内使用欄】システム連携設定!$B:$B,0))))&amp;
            ":"&amp;
            INDEX(【社内使用欄】システム連携設定!$E:$E,MATCH('【社内使用欄】システム連携用(ブロック別)'!F67,【社内使用欄】システム連携設定!$B:$B,0))&amp;
            (INDEX(【社内使用欄】システム連携設定!$F:$F,MATCH('【社内使用欄】システム連携用(ブロック別)'!F67,【社内使用欄】システム連携設定!$B:$B,0))+(ROW()-INDEX(【社内使用欄】システム連携設定!$G:$G,MATCH('【社内使用欄】システム連携用(ブロック別)'!F67,【社内使用欄】システム連携設定!$B:$B,0))))
        )
    )
)</f>
        <v/>
      </c>
      <c r="D67" s="82" t="str">
        <f t="shared" ca="1" si="2"/>
        <v/>
      </c>
      <c r="E67" s="79" t="str">
        <f t="shared" ca="1" si="1"/>
        <v/>
      </c>
      <c r="F67" s="91" t="s">
        <v>343</v>
      </c>
      <c r="G67" s="90" t="str">
        <f>"'"&amp;INDEX(【社内使用欄】システム連携設定!$C:$C,MATCH('【社内使用欄】システム連携用(ブロック別)'!F67,【社内使用欄】システム連携設定!$B:$B,0))&amp;"'!"&amp;INDEX(【社内使用欄】システム連携設定!$D:$D,MATCH('【社内使用欄】システム連携用(ブロック別)'!F67,【社内使用欄】システム連携設定!$B:$B,0))&amp;(INDEX(【社内使用欄】システム連携設定!$F:$F,MATCH('【社内使用欄】システム連携用(ブロック別)'!F67,【社内使用欄】システム連携設定!$B:$B,0))+(ROW()-INDEX(【社内使用欄】システム連携設定!$G:$G,MATCH('【社内使用欄】システム連携用(ブロック別)'!F67,【社内使用欄】システム連携設定!$B:$B,0))))</f>
        <v>'C佐古、D渭北'!F19</v>
      </c>
    </row>
    <row r="68" spans="1:7" hidden="1">
      <c r="A68" t="s">
        <v>317</v>
      </c>
      <c r="B68" s="85" t="s">
        <v>401</v>
      </c>
      <c r="C68" t="str">
        <f ca="1">IF(
    SUM(
        INDIRECT(
            "'"&amp;
            INDEX(【社内使用欄】システム連携設定!$C:$C,MATCH('【社内使用欄】システム連携用(ブロック別)'!F68,【社内使用欄】システム連携設定!$B:$B,0))&amp;
            "'!"&amp;
            INDEX(【社内使用欄】システム連携設定!$D:$D,MATCH('【社内使用欄】システム連携用(ブロック別)'!F68,【社内使用欄】システム連携設定!$B:$B,0))&amp;
            (INDEX(【社内使用欄】システム連携設定!$F:$F,MATCH('【社内使用欄】システム連携用(ブロック別)'!F68,【社内使用欄】システム連携設定!$B:$B,0))+(ROW()-INDEX(【社内使用欄】システム連携設定!$G:$G,MATCH('【社内使用欄】システム連携用(ブロック別)'!F68,【社内使用欄】システム連携設定!$B:$B,0))))&amp;
            ":"&amp;
            INDEX(【社内使用欄】システム連携設定!$E:$E,MATCH('【社内使用欄】システム連携用(ブロック別)'!F68,【社内使用欄】システム連携設定!$B:$B,0))&amp;
            (INDEX(【社内使用欄】システム連携設定!$F:$F,MATCH('【社内使用欄】システム連携用(ブロック別)'!F68,【社内使用欄】システム連携設定!$B:$B,0))+(ROW()-INDEX(【社内使用欄】システム連携設定!$G:$G,MATCH('【社内使用欄】システム連携用(ブロック別)'!F68,【社内使用欄】システム連携設定!$B:$B,0))))
        )
    )=0,
    "",
    SUM(
        INDIRECT(
            "'"&amp;
            INDEX(【社内使用欄】システム連携設定!$C:$C,MATCH('【社内使用欄】システム連携用(ブロック別)'!F68,【社内使用欄】システム連携設定!$B:$B,0))&amp;
            "'!"&amp;
            INDEX(【社内使用欄】システム連携設定!$D:$D,MATCH('【社内使用欄】システム連携用(ブロック別)'!F68,【社内使用欄】システム連携設定!$B:$B,0))&amp;
            (INDEX(【社内使用欄】システム連携設定!$F:$F,MATCH('【社内使用欄】システム連携用(ブロック別)'!F68,【社内使用欄】システム連携設定!$B:$B,0))+(ROW()-INDEX(【社内使用欄】システム連携設定!$G:$G,MATCH('【社内使用欄】システム連携用(ブロック別)'!F68,【社内使用欄】システム連携設定!$B:$B,0))))&amp;
            ":"&amp;
            INDEX(【社内使用欄】システム連携設定!$E:$E,MATCH('【社内使用欄】システム連携用(ブロック別)'!F68,【社内使用欄】システム連携設定!$B:$B,0))&amp;
            (INDEX(【社内使用欄】システム連携設定!$F:$F,MATCH('【社内使用欄】システム連携用(ブロック別)'!F68,【社内使用欄】システム連携設定!$B:$B,0))+(ROW()-INDEX(【社内使用欄】システム連携設定!$G:$G,MATCH('【社内使用欄】システム連携用(ブロック別)'!F68,【社内使用欄】システム連携設定!$B:$B,0))))
        )
    )
)</f>
        <v/>
      </c>
      <c r="D68" s="82" t="str">
        <f t="shared" ca="1" si="2"/>
        <v/>
      </c>
      <c r="E68" s="79" t="str">
        <f t="shared" ca="1" si="1"/>
        <v/>
      </c>
      <c r="F68" s="91" t="s">
        <v>344</v>
      </c>
      <c r="G68" s="90" t="str">
        <f>"'"&amp;INDEX(【社内使用欄】システム連携設定!$C:$C,MATCH('【社内使用欄】システム連携用(ブロック別)'!F68,【社内使用欄】システム連携設定!$B:$B,0))&amp;"'!"&amp;INDEX(【社内使用欄】システム連携設定!$D:$D,MATCH('【社内使用欄】システム連携用(ブロック別)'!F68,【社内使用欄】システム連携設定!$B:$B,0))&amp;(INDEX(【社内使用欄】システム連携設定!$F:$F,MATCH('【社内使用欄】システム連携用(ブロック別)'!F68,【社内使用欄】システム連携設定!$B:$B,0))+(ROW()-INDEX(【社内使用欄】システム連携設定!$G:$G,MATCH('【社内使用欄】システム連携用(ブロック別)'!F68,【社内使用欄】システム連携設定!$B:$B,0))))</f>
        <v>'C佐古、D渭北'!F24</v>
      </c>
    </row>
    <row r="69" spans="1:7" hidden="1">
      <c r="A69" t="s">
        <v>317</v>
      </c>
      <c r="B69" s="85" t="s">
        <v>402</v>
      </c>
      <c r="C69" t="str">
        <f ca="1">IF(
    SUM(
        INDIRECT(
            "'"&amp;
            INDEX(【社内使用欄】システム連携設定!$C:$C,MATCH('【社内使用欄】システム連携用(ブロック別)'!F69,【社内使用欄】システム連携設定!$B:$B,0))&amp;
            "'!"&amp;
            INDEX(【社内使用欄】システム連携設定!$D:$D,MATCH('【社内使用欄】システム連携用(ブロック別)'!F69,【社内使用欄】システム連携設定!$B:$B,0))&amp;
            (INDEX(【社内使用欄】システム連携設定!$F:$F,MATCH('【社内使用欄】システム連携用(ブロック別)'!F69,【社内使用欄】システム連携設定!$B:$B,0))+(ROW()-INDEX(【社内使用欄】システム連携設定!$G:$G,MATCH('【社内使用欄】システム連携用(ブロック別)'!F69,【社内使用欄】システム連携設定!$B:$B,0))))&amp;
            ":"&amp;
            INDEX(【社内使用欄】システム連携設定!$E:$E,MATCH('【社内使用欄】システム連携用(ブロック別)'!F69,【社内使用欄】システム連携設定!$B:$B,0))&amp;
            (INDEX(【社内使用欄】システム連携設定!$F:$F,MATCH('【社内使用欄】システム連携用(ブロック別)'!F69,【社内使用欄】システム連携設定!$B:$B,0))+(ROW()-INDEX(【社内使用欄】システム連携設定!$G:$G,MATCH('【社内使用欄】システム連携用(ブロック別)'!F69,【社内使用欄】システム連携設定!$B:$B,0))))
        )
    )=0,
    "",
    SUM(
        INDIRECT(
            "'"&amp;
            INDEX(【社内使用欄】システム連携設定!$C:$C,MATCH('【社内使用欄】システム連携用(ブロック別)'!F69,【社内使用欄】システム連携設定!$B:$B,0))&amp;
            "'!"&amp;
            INDEX(【社内使用欄】システム連携設定!$D:$D,MATCH('【社内使用欄】システム連携用(ブロック別)'!F69,【社内使用欄】システム連携設定!$B:$B,0))&amp;
            (INDEX(【社内使用欄】システム連携設定!$F:$F,MATCH('【社内使用欄】システム連携用(ブロック別)'!F69,【社内使用欄】システム連携設定!$B:$B,0))+(ROW()-INDEX(【社内使用欄】システム連携設定!$G:$G,MATCH('【社内使用欄】システム連携用(ブロック別)'!F69,【社内使用欄】システム連携設定!$B:$B,0))))&amp;
            ":"&amp;
            INDEX(【社内使用欄】システム連携設定!$E:$E,MATCH('【社内使用欄】システム連携用(ブロック別)'!F69,【社内使用欄】システム連携設定!$B:$B,0))&amp;
            (INDEX(【社内使用欄】システム連携設定!$F:$F,MATCH('【社内使用欄】システム連携用(ブロック別)'!F69,【社内使用欄】システム連携設定!$B:$B,0))+(ROW()-INDEX(【社内使用欄】システム連携設定!$G:$G,MATCH('【社内使用欄】システム連携用(ブロック別)'!F69,【社内使用欄】システム連携設定!$B:$B,0))))
        )
    )
)</f>
        <v/>
      </c>
      <c r="D69" s="82" t="str">
        <f t="shared" ca="1" si="2"/>
        <v/>
      </c>
      <c r="E69" s="79" t="str">
        <f t="shared" ca="1" si="1"/>
        <v/>
      </c>
      <c r="F69" s="91" t="s">
        <v>344</v>
      </c>
      <c r="G69" s="90" t="str">
        <f>"'"&amp;INDEX(【社内使用欄】システム連携設定!$C:$C,MATCH('【社内使用欄】システム連携用(ブロック別)'!F69,【社内使用欄】システム連携設定!$B:$B,0))&amp;"'!"&amp;INDEX(【社内使用欄】システム連携設定!$D:$D,MATCH('【社内使用欄】システム連携用(ブロック別)'!F69,【社内使用欄】システム連携設定!$B:$B,0))&amp;(INDEX(【社内使用欄】システム連携設定!$F:$F,MATCH('【社内使用欄】システム連携用(ブロック別)'!F69,【社内使用欄】システム連携設定!$B:$B,0))+(ROW()-INDEX(【社内使用欄】システム連携設定!$G:$G,MATCH('【社内使用欄】システム連携用(ブロック別)'!F69,【社内使用欄】システム連携設定!$B:$B,0))))</f>
        <v>'C佐古、D渭北'!F25</v>
      </c>
    </row>
    <row r="70" spans="1:7" hidden="1">
      <c r="A70" t="s">
        <v>317</v>
      </c>
      <c r="B70" s="85" t="s">
        <v>403</v>
      </c>
      <c r="C70" t="str">
        <f ca="1">IF(
    SUM(
        INDIRECT(
            "'"&amp;
            INDEX(【社内使用欄】システム連携設定!$C:$C,MATCH('【社内使用欄】システム連携用(ブロック別)'!F70,【社内使用欄】システム連携設定!$B:$B,0))&amp;
            "'!"&amp;
            INDEX(【社内使用欄】システム連携設定!$D:$D,MATCH('【社内使用欄】システム連携用(ブロック別)'!F70,【社内使用欄】システム連携設定!$B:$B,0))&amp;
            (INDEX(【社内使用欄】システム連携設定!$F:$F,MATCH('【社内使用欄】システム連携用(ブロック別)'!F70,【社内使用欄】システム連携設定!$B:$B,0))+(ROW()-INDEX(【社内使用欄】システム連携設定!$G:$G,MATCH('【社内使用欄】システム連携用(ブロック別)'!F70,【社内使用欄】システム連携設定!$B:$B,0))))&amp;
            ":"&amp;
            INDEX(【社内使用欄】システム連携設定!$E:$E,MATCH('【社内使用欄】システム連携用(ブロック別)'!F70,【社内使用欄】システム連携設定!$B:$B,0))&amp;
            (INDEX(【社内使用欄】システム連携設定!$F:$F,MATCH('【社内使用欄】システム連携用(ブロック別)'!F70,【社内使用欄】システム連携設定!$B:$B,0))+(ROW()-INDEX(【社内使用欄】システム連携設定!$G:$G,MATCH('【社内使用欄】システム連携用(ブロック別)'!F70,【社内使用欄】システム連携設定!$B:$B,0))))
        )
    )=0,
    "",
    SUM(
        INDIRECT(
            "'"&amp;
            INDEX(【社内使用欄】システム連携設定!$C:$C,MATCH('【社内使用欄】システム連携用(ブロック別)'!F70,【社内使用欄】システム連携設定!$B:$B,0))&amp;
            "'!"&amp;
            INDEX(【社内使用欄】システム連携設定!$D:$D,MATCH('【社内使用欄】システム連携用(ブロック別)'!F70,【社内使用欄】システム連携設定!$B:$B,0))&amp;
            (INDEX(【社内使用欄】システム連携設定!$F:$F,MATCH('【社内使用欄】システム連携用(ブロック別)'!F70,【社内使用欄】システム連携設定!$B:$B,0))+(ROW()-INDEX(【社内使用欄】システム連携設定!$G:$G,MATCH('【社内使用欄】システム連携用(ブロック別)'!F70,【社内使用欄】システム連携設定!$B:$B,0))))&amp;
            ":"&amp;
            INDEX(【社内使用欄】システム連携設定!$E:$E,MATCH('【社内使用欄】システム連携用(ブロック別)'!F70,【社内使用欄】システム連携設定!$B:$B,0))&amp;
            (INDEX(【社内使用欄】システム連携設定!$F:$F,MATCH('【社内使用欄】システム連携用(ブロック別)'!F70,【社内使用欄】システム連携設定!$B:$B,0))+(ROW()-INDEX(【社内使用欄】システム連携設定!$G:$G,MATCH('【社内使用欄】システム連携用(ブロック別)'!F70,【社内使用欄】システム連携設定!$B:$B,0))))
        )
    )
)</f>
        <v/>
      </c>
      <c r="D70" s="82" t="str">
        <f t="shared" ca="1" si="2"/>
        <v/>
      </c>
      <c r="E70" s="79" t="str">
        <f t="shared" ca="1" si="1"/>
        <v/>
      </c>
      <c r="F70" s="91" t="s">
        <v>344</v>
      </c>
      <c r="G70" s="90" t="str">
        <f>"'"&amp;INDEX(【社内使用欄】システム連携設定!$C:$C,MATCH('【社内使用欄】システム連携用(ブロック別)'!F70,【社内使用欄】システム連携設定!$B:$B,0))&amp;"'!"&amp;INDEX(【社内使用欄】システム連携設定!$D:$D,MATCH('【社内使用欄】システム連携用(ブロック別)'!F70,【社内使用欄】システム連携設定!$B:$B,0))&amp;(INDEX(【社内使用欄】システム連携設定!$F:$F,MATCH('【社内使用欄】システム連携用(ブロック別)'!F70,【社内使用欄】システム連携設定!$B:$B,0))+(ROW()-INDEX(【社内使用欄】システム連携設定!$G:$G,MATCH('【社内使用欄】システム連携用(ブロック別)'!F70,【社内使用欄】システム連携設定!$B:$B,0))))</f>
        <v>'C佐古、D渭北'!F26</v>
      </c>
    </row>
    <row r="71" spans="1:7" hidden="1">
      <c r="A71" t="s">
        <v>317</v>
      </c>
      <c r="B71" s="85" t="s">
        <v>404</v>
      </c>
      <c r="C71" t="str">
        <f ca="1">IF(
    SUM(
        INDIRECT(
            "'"&amp;
            INDEX(【社内使用欄】システム連携設定!$C:$C,MATCH('【社内使用欄】システム連携用(ブロック別)'!F71,【社内使用欄】システム連携設定!$B:$B,0))&amp;
            "'!"&amp;
            INDEX(【社内使用欄】システム連携設定!$D:$D,MATCH('【社内使用欄】システム連携用(ブロック別)'!F71,【社内使用欄】システム連携設定!$B:$B,0))&amp;
            (INDEX(【社内使用欄】システム連携設定!$F:$F,MATCH('【社内使用欄】システム連携用(ブロック別)'!F71,【社内使用欄】システム連携設定!$B:$B,0))+(ROW()-INDEX(【社内使用欄】システム連携設定!$G:$G,MATCH('【社内使用欄】システム連携用(ブロック別)'!F71,【社内使用欄】システム連携設定!$B:$B,0))))&amp;
            ":"&amp;
            INDEX(【社内使用欄】システム連携設定!$E:$E,MATCH('【社内使用欄】システム連携用(ブロック別)'!F71,【社内使用欄】システム連携設定!$B:$B,0))&amp;
            (INDEX(【社内使用欄】システム連携設定!$F:$F,MATCH('【社内使用欄】システム連携用(ブロック別)'!F71,【社内使用欄】システム連携設定!$B:$B,0))+(ROW()-INDEX(【社内使用欄】システム連携設定!$G:$G,MATCH('【社内使用欄】システム連携用(ブロック別)'!F71,【社内使用欄】システム連携設定!$B:$B,0))))
        )
    )=0,
    "",
    SUM(
        INDIRECT(
            "'"&amp;
            INDEX(【社内使用欄】システム連携設定!$C:$C,MATCH('【社内使用欄】システム連携用(ブロック別)'!F71,【社内使用欄】システム連携設定!$B:$B,0))&amp;
            "'!"&amp;
            INDEX(【社内使用欄】システム連携設定!$D:$D,MATCH('【社内使用欄】システム連携用(ブロック別)'!F71,【社内使用欄】システム連携設定!$B:$B,0))&amp;
            (INDEX(【社内使用欄】システム連携設定!$F:$F,MATCH('【社内使用欄】システム連携用(ブロック別)'!F71,【社内使用欄】システム連携設定!$B:$B,0))+(ROW()-INDEX(【社内使用欄】システム連携設定!$G:$G,MATCH('【社内使用欄】システム連携用(ブロック別)'!F71,【社内使用欄】システム連携設定!$B:$B,0))))&amp;
            ":"&amp;
            INDEX(【社内使用欄】システム連携設定!$E:$E,MATCH('【社内使用欄】システム連携用(ブロック別)'!F71,【社内使用欄】システム連携設定!$B:$B,0))&amp;
            (INDEX(【社内使用欄】システム連携設定!$F:$F,MATCH('【社内使用欄】システム連携用(ブロック別)'!F71,【社内使用欄】システム連携設定!$B:$B,0))+(ROW()-INDEX(【社内使用欄】システム連携設定!$G:$G,MATCH('【社内使用欄】システム連携用(ブロック別)'!F71,【社内使用欄】システム連携設定!$B:$B,0))))
        )
    )
)</f>
        <v/>
      </c>
      <c r="D71" s="82" t="str">
        <f t="shared" ca="1" si="2"/>
        <v/>
      </c>
      <c r="E71" s="79" t="str">
        <f t="shared" ca="1" si="1"/>
        <v/>
      </c>
      <c r="F71" s="91" t="s">
        <v>344</v>
      </c>
      <c r="G71" s="90" t="str">
        <f>"'"&amp;INDEX(【社内使用欄】システム連携設定!$C:$C,MATCH('【社内使用欄】システム連携用(ブロック別)'!F71,【社内使用欄】システム連携設定!$B:$B,0))&amp;"'!"&amp;INDEX(【社内使用欄】システム連携設定!$D:$D,MATCH('【社内使用欄】システム連携用(ブロック別)'!F71,【社内使用欄】システム連携設定!$B:$B,0))&amp;(INDEX(【社内使用欄】システム連携設定!$F:$F,MATCH('【社内使用欄】システム連携用(ブロック別)'!F71,【社内使用欄】システム連携設定!$B:$B,0))+(ROW()-INDEX(【社内使用欄】システム連携設定!$G:$G,MATCH('【社内使用欄】システム連携用(ブロック別)'!F71,【社内使用欄】システム連携設定!$B:$B,0))))</f>
        <v>'C佐古、D渭北'!F27</v>
      </c>
    </row>
    <row r="72" spans="1:7" hidden="1">
      <c r="A72" t="s">
        <v>317</v>
      </c>
      <c r="B72" s="85" t="s">
        <v>405</v>
      </c>
      <c r="C72" t="str">
        <f ca="1">IF(
    SUM(
        INDIRECT(
            "'"&amp;
            INDEX(【社内使用欄】システム連携設定!$C:$C,MATCH('【社内使用欄】システム連携用(ブロック別)'!F72,【社内使用欄】システム連携設定!$B:$B,0))&amp;
            "'!"&amp;
            INDEX(【社内使用欄】システム連携設定!$D:$D,MATCH('【社内使用欄】システム連携用(ブロック別)'!F72,【社内使用欄】システム連携設定!$B:$B,0))&amp;
            (INDEX(【社内使用欄】システム連携設定!$F:$F,MATCH('【社内使用欄】システム連携用(ブロック別)'!F72,【社内使用欄】システム連携設定!$B:$B,0))+(ROW()-INDEX(【社内使用欄】システム連携設定!$G:$G,MATCH('【社内使用欄】システム連携用(ブロック別)'!F72,【社内使用欄】システム連携設定!$B:$B,0))))&amp;
            ":"&amp;
            INDEX(【社内使用欄】システム連携設定!$E:$E,MATCH('【社内使用欄】システム連携用(ブロック別)'!F72,【社内使用欄】システム連携設定!$B:$B,0))&amp;
            (INDEX(【社内使用欄】システム連携設定!$F:$F,MATCH('【社内使用欄】システム連携用(ブロック別)'!F72,【社内使用欄】システム連携設定!$B:$B,0))+(ROW()-INDEX(【社内使用欄】システム連携設定!$G:$G,MATCH('【社内使用欄】システム連携用(ブロック別)'!F72,【社内使用欄】システム連携設定!$B:$B,0))))
        )
    )=0,
    "",
    SUM(
        INDIRECT(
            "'"&amp;
            INDEX(【社内使用欄】システム連携設定!$C:$C,MATCH('【社内使用欄】システム連携用(ブロック別)'!F72,【社内使用欄】システム連携設定!$B:$B,0))&amp;
            "'!"&amp;
            INDEX(【社内使用欄】システム連携設定!$D:$D,MATCH('【社内使用欄】システム連携用(ブロック別)'!F72,【社内使用欄】システム連携設定!$B:$B,0))&amp;
            (INDEX(【社内使用欄】システム連携設定!$F:$F,MATCH('【社内使用欄】システム連携用(ブロック別)'!F72,【社内使用欄】システム連携設定!$B:$B,0))+(ROW()-INDEX(【社内使用欄】システム連携設定!$G:$G,MATCH('【社内使用欄】システム連携用(ブロック別)'!F72,【社内使用欄】システム連携設定!$B:$B,0))))&amp;
            ":"&amp;
            INDEX(【社内使用欄】システム連携設定!$E:$E,MATCH('【社内使用欄】システム連携用(ブロック別)'!F72,【社内使用欄】システム連携設定!$B:$B,0))&amp;
            (INDEX(【社内使用欄】システム連携設定!$F:$F,MATCH('【社内使用欄】システム連携用(ブロック別)'!F72,【社内使用欄】システム連携設定!$B:$B,0))+(ROW()-INDEX(【社内使用欄】システム連携設定!$G:$G,MATCH('【社内使用欄】システム連携用(ブロック別)'!F72,【社内使用欄】システム連携設定!$B:$B,0))))
        )
    )
)</f>
        <v/>
      </c>
      <c r="D72" s="82" t="str">
        <f t="shared" ca="1" si="2"/>
        <v/>
      </c>
      <c r="E72" s="79" t="str">
        <f t="shared" ca="1" si="1"/>
        <v/>
      </c>
      <c r="F72" s="91" t="s">
        <v>344</v>
      </c>
      <c r="G72" s="90" t="str">
        <f>"'"&amp;INDEX(【社内使用欄】システム連携設定!$C:$C,MATCH('【社内使用欄】システム連携用(ブロック別)'!F72,【社内使用欄】システム連携設定!$B:$B,0))&amp;"'!"&amp;INDEX(【社内使用欄】システム連携設定!$D:$D,MATCH('【社内使用欄】システム連携用(ブロック別)'!F72,【社内使用欄】システム連携設定!$B:$B,0))&amp;(INDEX(【社内使用欄】システム連携設定!$F:$F,MATCH('【社内使用欄】システム連携用(ブロック別)'!F72,【社内使用欄】システム連携設定!$B:$B,0))+(ROW()-INDEX(【社内使用欄】システム連携設定!$G:$G,MATCH('【社内使用欄】システム連携用(ブロック別)'!F72,【社内使用欄】システム連携設定!$B:$B,0))))</f>
        <v>'C佐古、D渭北'!F28</v>
      </c>
    </row>
    <row r="73" spans="1:7" hidden="1">
      <c r="A73" t="s">
        <v>317</v>
      </c>
      <c r="B73" s="85" t="s">
        <v>406</v>
      </c>
      <c r="C73" t="str">
        <f ca="1">IF(
    SUM(
        INDIRECT(
            "'"&amp;
            INDEX(【社内使用欄】システム連携設定!$C:$C,MATCH('【社内使用欄】システム連携用(ブロック別)'!F73,【社内使用欄】システム連携設定!$B:$B,0))&amp;
            "'!"&amp;
            INDEX(【社内使用欄】システム連携設定!$D:$D,MATCH('【社内使用欄】システム連携用(ブロック別)'!F73,【社内使用欄】システム連携設定!$B:$B,0))&amp;
            (INDEX(【社内使用欄】システム連携設定!$F:$F,MATCH('【社内使用欄】システム連携用(ブロック別)'!F73,【社内使用欄】システム連携設定!$B:$B,0))+(ROW()-INDEX(【社内使用欄】システム連携設定!$G:$G,MATCH('【社内使用欄】システム連携用(ブロック別)'!F73,【社内使用欄】システム連携設定!$B:$B,0))))&amp;
            ":"&amp;
            INDEX(【社内使用欄】システム連携設定!$E:$E,MATCH('【社内使用欄】システム連携用(ブロック別)'!F73,【社内使用欄】システム連携設定!$B:$B,0))&amp;
            (INDEX(【社内使用欄】システム連携設定!$F:$F,MATCH('【社内使用欄】システム連携用(ブロック別)'!F73,【社内使用欄】システム連携設定!$B:$B,0))+(ROW()-INDEX(【社内使用欄】システム連携設定!$G:$G,MATCH('【社内使用欄】システム連携用(ブロック別)'!F73,【社内使用欄】システム連携設定!$B:$B,0))))
        )
    )=0,
    "",
    SUM(
        INDIRECT(
            "'"&amp;
            INDEX(【社内使用欄】システム連携設定!$C:$C,MATCH('【社内使用欄】システム連携用(ブロック別)'!F73,【社内使用欄】システム連携設定!$B:$B,0))&amp;
            "'!"&amp;
            INDEX(【社内使用欄】システム連携設定!$D:$D,MATCH('【社内使用欄】システム連携用(ブロック別)'!F73,【社内使用欄】システム連携設定!$B:$B,0))&amp;
            (INDEX(【社内使用欄】システム連携設定!$F:$F,MATCH('【社内使用欄】システム連携用(ブロック別)'!F73,【社内使用欄】システム連携設定!$B:$B,0))+(ROW()-INDEX(【社内使用欄】システム連携設定!$G:$G,MATCH('【社内使用欄】システム連携用(ブロック別)'!F73,【社内使用欄】システム連携設定!$B:$B,0))))&amp;
            ":"&amp;
            INDEX(【社内使用欄】システム連携設定!$E:$E,MATCH('【社内使用欄】システム連携用(ブロック別)'!F73,【社内使用欄】システム連携設定!$B:$B,0))&amp;
            (INDEX(【社内使用欄】システム連携設定!$F:$F,MATCH('【社内使用欄】システム連携用(ブロック別)'!F73,【社内使用欄】システム連携設定!$B:$B,0))+(ROW()-INDEX(【社内使用欄】システム連携設定!$G:$G,MATCH('【社内使用欄】システム連携用(ブロック別)'!F73,【社内使用欄】システム連携設定!$B:$B,0))))
        )
    )
)</f>
        <v/>
      </c>
      <c r="D73" s="82" t="str">
        <f t="shared" ca="1" si="2"/>
        <v/>
      </c>
      <c r="E73" s="79" t="str">
        <f t="shared" ca="1" si="1"/>
        <v/>
      </c>
      <c r="F73" s="91" t="s">
        <v>344</v>
      </c>
      <c r="G73" s="90" t="str">
        <f>"'"&amp;INDEX(【社内使用欄】システム連携設定!$C:$C,MATCH('【社内使用欄】システム連携用(ブロック別)'!F73,【社内使用欄】システム連携設定!$B:$B,0))&amp;"'!"&amp;INDEX(【社内使用欄】システム連携設定!$D:$D,MATCH('【社内使用欄】システム連携用(ブロック別)'!F73,【社内使用欄】システム連携設定!$B:$B,0))&amp;(INDEX(【社内使用欄】システム連携設定!$F:$F,MATCH('【社内使用欄】システム連携用(ブロック別)'!F73,【社内使用欄】システム連携設定!$B:$B,0))+(ROW()-INDEX(【社内使用欄】システム連携設定!$G:$G,MATCH('【社内使用欄】システム連携用(ブロック別)'!F73,【社内使用欄】システム連携設定!$B:$B,0))))</f>
        <v>'C佐古、D渭北'!F29</v>
      </c>
    </row>
    <row r="74" spans="1:7" hidden="1">
      <c r="A74" t="s">
        <v>317</v>
      </c>
      <c r="B74" s="85" t="s">
        <v>407</v>
      </c>
      <c r="C74" t="str">
        <f ca="1">IF(
    SUM(
        INDIRECT(
            "'"&amp;
            INDEX(【社内使用欄】システム連携設定!$C:$C,MATCH('【社内使用欄】システム連携用(ブロック別)'!F74,【社内使用欄】システム連携設定!$B:$B,0))&amp;
            "'!"&amp;
            INDEX(【社内使用欄】システム連携設定!$D:$D,MATCH('【社内使用欄】システム連携用(ブロック別)'!F74,【社内使用欄】システム連携設定!$B:$B,0))&amp;
            (INDEX(【社内使用欄】システム連携設定!$F:$F,MATCH('【社内使用欄】システム連携用(ブロック別)'!F74,【社内使用欄】システム連携設定!$B:$B,0))+(ROW()-INDEX(【社内使用欄】システム連携設定!$G:$G,MATCH('【社内使用欄】システム連携用(ブロック別)'!F74,【社内使用欄】システム連携設定!$B:$B,0))))&amp;
            ":"&amp;
            INDEX(【社内使用欄】システム連携設定!$E:$E,MATCH('【社内使用欄】システム連携用(ブロック別)'!F74,【社内使用欄】システム連携設定!$B:$B,0))&amp;
            (INDEX(【社内使用欄】システム連携設定!$F:$F,MATCH('【社内使用欄】システム連携用(ブロック別)'!F74,【社内使用欄】システム連携設定!$B:$B,0))+(ROW()-INDEX(【社内使用欄】システム連携設定!$G:$G,MATCH('【社内使用欄】システム連携用(ブロック別)'!F74,【社内使用欄】システム連携設定!$B:$B,0))))
        )
    )=0,
    "",
    SUM(
        INDIRECT(
            "'"&amp;
            INDEX(【社内使用欄】システム連携設定!$C:$C,MATCH('【社内使用欄】システム連携用(ブロック別)'!F74,【社内使用欄】システム連携設定!$B:$B,0))&amp;
            "'!"&amp;
            INDEX(【社内使用欄】システム連携設定!$D:$D,MATCH('【社内使用欄】システム連携用(ブロック別)'!F74,【社内使用欄】システム連携設定!$B:$B,0))&amp;
            (INDEX(【社内使用欄】システム連携設定!$F:$F,MATCH('【社内使用欄】システム連携用(ブロック別)'!F74,【社内使用欄】システム連携設定!$B:$B,0))+(ROW()-INDEX(【社内使用欄】システム連携設定!$G:$G,MATCH('【社内使用欄】システム連携用(ブロック別)'!F74,【社内使用欄】システム連携設定!$B:$B,0))))&amp;
            ":"&amp;
            INDEX(【社内使用欄】システム連携設定!$E:$E,MATCH('【社内使用欄】システム連携用(ブロック別)'!F74,【社内使用欄】システム連携設定!$B:$B,0))&amp;
            (INDEX(【社内使用欄】システム連携設定!$F:$F,MATCH('【社内使用欄】システム連携用(ブロック別)'!F74,【社内使用欄】システム連携設定!$B:$B,0))+(ROW()-INDEX(【社内使用欄】システム連携設定!$G:$G,MATCH('【社内使用欄】システム連携用(ブロック別)'!F74,【社内使用欄】システム連携設定!$B:$B,0))))
        )
    )
)</f>
        <v/>
      </c>
      <c r="D74" s="82" t="str">
        <f t="shared" ca="1" si="2"/>
        <v/>
      </c>
      <c r="E74" s="79" t="str">
        <f t="shared" ca="1" si="1"/>
        <v/>
      </c>
      <c r="F74" s="91" t="s">
        <v>344</v>
      </c>
      <c r="G74" s="90" t="str">
        <f>"'"&amp;INDEX(【社内使用欄】システム連携設定!$C:$C,MATCH('【社内使用欄】システム連携用(ブロック別)'!F74,【社内使用欄】システム連携設定!$B:$B,0))&amp;"'!"&amp;INDEX(【社内使用欄】システム連携設定!$D:$D,MATCH('【社内使用欄】システム連携用(ブロック別)'!F74,【社内使用欄】システム連携設定!$B:$B,0))&amp;(INDEX(【社内使用欄】システム連携設定!$F:$F,MATCH('【社内使用欄】システム連携用(ブロック別)'!F74,【社内使用欄】システム連携設定!$B:$B,0))+(ROW()-INDEX(【社内使用欄】システム連携設定!$G:$G,MATCH('【社内使用欄】システム連携用(ブロック別)'!F74,【社内使用欄】システム連携設定!$B:$B,0))))</f>
        <v>'C佐古、D渭北'!F30</v>
      </c>
    </row>
    <row r="75" spans="1:7" hidden="1">
      <c r="A75" t="s">
        <v>317</v>
      </c>
      <c r="B75" s="85" t="s">
        <v>408</v>
      </c>
      <c r="C75" t="str">
        <f ca="1">IF(
    SUM(
        INDIRECT(
            "'"&amp;
            INDEX(【社内使用欄】システム連携設定!$C:$C,MATCH('【社内使用欄】システム連携用(ブロック別)'!F75,【社内使用欄】システム連携設定!$B:$B,0))&amp;
            "'!"&amp;
            INDEX(【社内使用欄】システム連携設定!$D:$D,MATCH('【社内使用欄】システム連携用(ブロック別)'!F75,【社内使用欄】システム連携設定!$B:$B,0))&amp;
            (INDEX(【社内使用欄】システム連携設定!$F:$F,MATCH('【社内使用欄】システム連携用(ブロック別)'!F75,【社内使用欄】システム連携設定!$B:$B,0))+(ROW()-INDEX(【社内使用欄】システム連携設定!$G:$G,MATCH('【社内使用欄】システム連携用(ブロック別)'!F75,【社内使用欄】システム連携設定!$B:$B,0))))&amp;
            ":"&amp;
            INDEX(【社内使用欄】システム連携設定!$E:$E,MATCH('【社内使用欄】システム連携用(ブロック別)'!F75,【社内使用欄】システム連携設定!$B:$B,0))&amp;
            (INDEX(【社内使用欄】システム連携設定!$F:$F,MATCH('【社内使用欄】システム連携用(ブロック別)'!F75,【社内使用欄】システム連携設定!$B:$B,0))+(ROW()-INDEX(【社内使用欄】システム連携設定!$G:$G,MATCH('【社内使用欄】システム連携用(ブロック別)'!F75,【社内使用欄】システム連携設定!$B:$B,0))))
        )
    )=0,
    "",
    SUM(
        INDIRECT(
            "'"&amp;
            INDEX(【社内使用欄】システム連携設定!$C:$C,MATCH('【社内使用欄】システム連携用(ブロック別)'!F75,【社内使用欄】システム連携設定!$B:$B,0))&amp;
            "'!"&amp;
            INDEX(【社内使用欄】システム連携設定!$D:$D,MATCH('【社内使用欄】システム連携用(ブロック別)'!F75,【社内使用欄】システム連携設定!$B:$B,0))&amp;
            (INDEX(【社内使用欄】システム連携設定!$F:$F,MATCH('【社内使用欄】システム連携用(ブロック別)'!F75,【社内使用欄】システム連携設定!$B:$B,0))+(ROW()-INDEX(【社内使用欄】システム連携設定!$G:$G,MATCH('【社内使用欄】システム連携用(ブロック別)'!F75,【社内使用欄】システム連携設定!$B:$B,0))))&amp;
            ":"&amp;
            INDEX(【社内使用欄】システム連携設定!$E:$E,MATCH('【社内使用欄】システム連携用(ブロック別)'!F75,【社内使用欄】システム連携設定!$B:$B,0))&amp;
            (INDEX(【社内使用欄】システム連携設定!$F:$F,MATCH('【社内使用欄】システム連携用(ブロック別)'!F75,【社内使用欄】システム連携設定!$B:$B,0))+(ROW()-INDEX(【社内使用欄】システム連携設定!$G:$G,MATCH('【社内使用欄】システム連携用(ブロック別)'!F75,【社内使用欄】システム連携設定!$B:$B,0))))
        )
    )
)</f>
        <v/>
      </c>
      <c r="D75" s="82" t="str">
        <f t="shared" ca="1" si="2"/>
        <v/>
      </c>
      <c r="E75" s="79" t="str">
        <f t="shared" ca="1" si="1"/>
        <v/>
      </c>
      <c r="F75" s="91" t="s">
        <v>344</v>
      </c>
      <c r="G75" s="90" t="str">
        <f>"'"&amp;INDEX(【社内使用欄】システム連携設定!$C:$C,MATCH('【社内使用欄】システム連携用(ブロック別)'!F75,【社内使用欄】システム連携設定!$B:$B,0))&amp;"'!"&amp;INDEX(【社内使用欄】システム連携設定!$D:$D,MATCH('【社内使用欄】システム連携用(ブロック別)'!F75,【社内使用欄】システム連携設定!$B:$B,0))&amp;(INDEX(【社内使用欄】システム連携設定!$F:$F,MATCH('【社内使用欄】システム連携用(ブロック別)'!F75,【社内使用欄】システム連携設定!$B:$B,0))+(ROW()-INDEX(【社内使用欄】システム連携設定!$G:$G,MATCH('【社内使用欄】システム連携用(ブロック別)'!F75,【社内使用欄】システム連携設定!$B:$B,0))))</f>
        <v>'C佐古、D渭北'!F31</v>
      </c>
    </row>
    <row r="76" spans="1:7" hidden="1">
      <c r="A76" t="s">
        <v>317</v>
      </c>
      <c r="B76" s="85" t="s">
        <v>409</v>
      </c>
      <c r="C76" t="str">
        <f ca="1">IF(
    SUM(
        INDIRECT(
            "'"&amp;
            INDEX(【社内使用欄】システム連携設定!$C:$C,MATCH('【社内使用欄】システム連携用(ブロック別)'!F76,【社内使用欄】システム連携設定!$B:$B,0))&amp;
            "'!"&amp;
            INDEX(【社内使用欄】システム連携設定!$D:$D,MATCH('【社内使用欄】システム連携用(ブロック別)'!F76,【社内使用欄】システム連携設定!$B:$B,0))&amp;
            (INDEX(【社内使用欄】システム連携設定!$F:$F,MATCH('【社内使用欄】システム連携用(ブロック別)'!F76,【社内使用欄】システム連携設定!$B:$B,0))+(ROW()-INDEX(【社内使用欄】システム連携設定!$G:$G,MATCH('【社内使用欄】システム連携用(ブロック別)'!F76,【社内使用欄】システム連携設定!$B:$B,0))))&amp;
            ":"&amp;
            INDEX(【社内使用欄】システム連携設定!$E:$E,MATCH('【社内使用欄】システム連携用(ブロック別)'!F76,【社内使用欄】システム連携設定!$B:$B,0))&amp;
            (INDEX(【社内使用欄】システム連携設定!$F:$F,MATCH('【社内使用欄】システム連携用(ブロック別)'!F76,【社内使用欄】システム連携設定!$B:$B,0))+(ROW()-INDEX(【社内使用欄】システム連携設定!$G:$G,MATCH('【社内使用欄】システム連携用(ブロック別)'!F76,【社内使用欄】システム連携設定!$B:$B,0))))
        )
    )=0,
    "",
    SUM(
        INDIRECT(
            "'"&amp;
            INDEX(【社内使用欄】システム連携設定!$C:$C,MATCH('【社内使用欄】システム連携用(ブロック別)'!F76,【社内使用欄】システム連携設定!$B:$B,0))&amp;
            "'!"&amp;
            INDEX(【社内使用欄】システム連携設定!$D:$D,MATCH('【社内使用欄】システム連携用(ブロック別)'!F76,【社内使用欄】システム連携設定!$B:$B,0))&amp;
            (INDEX(【社内使用欄】システム連携設定!$F:$F,MATCH('【社内使用欄】システム連携用(ブロック別)'!F76,【社内使用欄】システム連携設定!$B:$B,0))+(ROW()-INDEX(【社内使用欄】システム連携設定!$G:$G,MATCH('【社内使用欄】システム連携用(ブロック別)'!F76,【社内使用欄】システム連携設定!$B:$B,0))))&amp;
            ":"&amp;
            INDEX(【社内使用欄】システム連携設定!$E:$E,MATCH('【社内使用欄】システム連携用(ブロック別)'!F76,【社内使用欄】システム連携設定!$B:$B,0))&amp;
            (INDEX(【社内使用欄】システム連携設定!$F:$F,MATCH('【社内使用欄】システム連携用(ブロック別)'!F76,【社内使用欄】システム連携設定!$B:$B,0))+(ROW()-INDEX(【社内使用欄】システム連携設定!$G:$G,MATCH('【社内使用欄】システム連携用(ブロック別)'!F76,【社内使用欄】システム連携設定!$B:$B,0))))
        )
    )
)</f>
        <v/>
      </c>
      <c r="D76" s="82" t="str">
        <f t="shared" ca="1" si="2"/>
        <v/>
      </c>
      <c r="E76" s="79" t="str">
        <f t="shared" ca="1" si="1"/>
        <v/>
      </c>
      <c r="F76" s="91" t="s">
        <v>344</v>
      </c>
      <c r="G76" s="90" t="str">
        <f>"'"&amp;INDEX(【社内使用欄】システム連携設定!$C:$C,MATCH('【社内使用欄】システム連携用(ブロック別)'!F76,【社内使用欄】システム連携設定!$B:$B,0))&amp;"'!"&amp;INDEX(【社内使用欄】システム連携設定!$D:$D,MATCH('【社内使用欄】システム連携用(ブロック別)'!F76,【社内使用欄】システム連携設定!$B:$B,0))&amp;(INDEX(【社内使用欄】システム連携設定!$F:$F,MATCH('【社内使用欄】システム連携用(ブロック別)'!F76,【社内使用欄】システム連携設定!$B:$B,0))+(ROW()-INDEX(【社内使用欄】システム連携設定!$G:$G,MATCH('【社内使用欄】システム連携用(ブロック別)'!F76,【社内使用欄】システム連携設定!$B:$B,0))))</f>
        <v>'C佐古、D渭北'!F32</v>
      </c>
    </row>
    <row r="77" spans="1:7" hidden="1">
      <c r="A77" t="s">
        <v>317</v>
      </c>
      <c r="B77" s="85" t="s">
        <v>410</v>
      </c>
      <c r="C77" t="str">
        <f ca="1">IF(
    SUM(
        INDIRECT(
            "'"&amp;
            INDEX(【社内使用欄】システム連携設定!$C:$C,MATCH('【社内使用欄】システム連携用(ブロック別)'!F77,【社内使用欄】システム連携設定!$B:$B,0))&amp;
            "'!"&amp;
            INDEX(【社内使用欄】システム連携設定!$D:$D,MATCH('【社内使用欄】システム連携用(ブロック別)'!F77,【社内使用欄】システム連携設定!$B:$B,0))&amp;
            (INDEX(【社内使用欄】システム連携設定!$F:$F,MATCH('【社内使用欄】システム連携用(ブロック別)'!F77,【社内使用欄】システム連携設定!$B:$B,0))+(ROW()-INDEX(【社内使用欄】システム連携設定!$G:$G,MATCH('【社内使用欄】システム連携用(ブロック別)'!F77,【社内使用欄】システム連携設定!$B:$B,0))))&amp;
            ":"&amp;
            INDEX(【社内使用欄】システム連携設定!$E:$E,MATCH('【社内使用欄】システム連携用(ブロック別)'!F77,【社内使用欄】システム連携設定!$B:$B,0))&amp;
            (INDEX(【社内使用欄】システム連携設定!$F:$F,MATCH('【社内使用欄】システム連携用(ブロック別)'!F77,【社内使用欄】システム連携設定!$B:$B,0))+(ROW()-INDEX(【社内使用欄】システム連携設定!$G:$G,MATCH('【社内使用欄】システム連携用(ブロック別)'!F77,【社内使用欄】システム連携設定!$B:$B,0))))
        )
    )=0,
    "",
    SUM(
        INDIRECT(
            "'"&amp;
            INDEX(【社内使用欄】システム連携設定!$C:$C,MATCH('【社内使用欄】システム連携用(ブロック別)'!F77,【社内使用欄】システム連携設定!$B:$B,0))&amp;
            "'!"&amp;
            INDEX(【社内使用欄】システム連携設定!$D:$D,MATCH('【社内使用欄】システム連携用(ブロック別)'!F77,【社内使用欄】システム連携設定!$B:$B,0))&amp;
            (INDEX(【社内使用欄】システム連携設定!$F:$F,MATCH('【社内使用欄】システム連携用(ブロック別)'!F77,【社内使用欄】システム連携設定!$B:$B,0))+(ROW()-INDEX(【社内使用欄】システム連携設定!$G:$G,MATCH('【社内使用欄】システム連携用(ブロック別)'!F77,【社内使用欄】システム連携設定!$B:$B,0))))&amp;
            ":"&amp;
            INDEX(【社内使用欄】システム連携設定!$E:$E,MATCH('【社内使用欄】システム連携用(ブロック別)'!F77,【社内使用欄】システム連携設定!$B:$B,0))&amp;
            (INDEX(【社内使用欄】システム連携設定!$F:$F,MATCH('【社内使用欄】システム連携用(ブロック別)'!F77,【社内使用欄】システム連携設定!$B:$B,0))+(ROW()-INDEX(【社内使用欄】システム連携設定!$G:$G,MATCH('【社内使用欄】システム連携用(ブロック別)'!F77,【社内使用欄】システム連携設定!$B:$B,0))))
        )
    )
)</f>
        <v/>
      </c>
      <c r="D77" s="82" t="str">
        <f t="shared" ca="1" si="2"/>
        <v/>
      </c>
      <c r="E77" s="79" t="str">
        <f t="shared" ref="E77:E140" ca="1" si="3">IF(OR(
    AND(
        ISNUMBER(INDIRECT(G77)),
        INDIRECT(G77) &lt;&gt; INDIRECT(LEFT(G77,FIND("!",G77))&amp;CHAR(CODE(MID(G77,FIND("!",G77)+1,1))-3)&amp;MID(G77,FIND("!",G77)+2,99))
    ),
    AND(
        ISNUMBER(INDIRECT(LEFT(G77,FIND("!",G77))&amp;CHAR(CODE(MID(G77,FIND("!",G77)+1,1))+1)&amp;MID(G77,FIND("!",G77)+2,99))),
        INDIRECT(LEFT(G77,FIND("!",G77))&amp;CHAR(CODE(MID(G77,FIND("!",G77)+1,1))+1)&amp;MID(G77,FIND("!",G77)+2,99)) &lt;&gt; INDIRECT(LEFT(G77,FIND("!",G77))&amp;CHAR(CODE(MID(G77,FIND("!",G77)+1,1))-2)&amp;MID(G77,FIND("!",G77)+2,99))
    ),
    AND(
        ISNUMBER(INDIRECT(LEFT(G77,FIND("!",G77))&amp;CHAR(CODE(MID(G77,FIND("!",G77)+1,1))+2)&amp;MID(G77,FIND("!",G77)+2,99))),
        INDIRECT(LEFT(G77,FIND("!",G77))&amp;CHAR(CODE(MID(G77,FIND("!",G77)+1,1))+2)&amp;MID(G77,FIND("!",G77)+2,99)) &lt;&gt; INDIRECT(LEFT(G77,FIND("!",G77))&amp;CHAR(CODE(MID(G77,FIND("!",G77)+1,1))-1)&amp;MID(G77,FIND("!",G77)+2,99))
    )
), "調整エリア", "")</f>
        <v/>
      </c>
      <c r="F77" s="91" t="s">
        <v>344</v>
      </c>
      <c r="G77" s="90" t="str">
        <f>"'"&amp;INDEX(【社内使用欄】システム連携設定!$C:$C,MATCH('【社内使用欄】システム連携用(ブロック別)'!F77,【社内使用欄】システム連携設定!$B:$B,0))&amp;"'!"&amp;INDEX(【社内使用欄】システム連携設定!$D:$D,MATCH('【社内使用欄】システム連携用(ブロック別)'!F77,【社内使用欄】システム連携設定!$B:$B,0))&amp;(INDEX(【社内使用欄】システム連携設定!$F:$F,MATCH('【社内使用欄】システム連携用(ブロック別)'!F77,【社内使用欄】システム連携設定!$B:$B,0))+(ROW()-INDEX(【社内使用欄】システム連携設定!$G:$G,MATCH('【社内使用欄】システム連携用(ブロック別)'!F77,【社内使用欄】システム連携設定!$B:$B,0))))</f>
        <v>'C佐古、D渭北'!F33</v>
      </c>
    </row>
    <row r="78" spans="1:7" hidden="1">
      <c r="A78" t="s">
        <v>317</v>
      </c>
      <c r="B78" s="85" t="s">
        <v>411</v>
      </c>
      <c r="C78" t="str">
        <f ca="1">IF(
    SUM(
        INDIRECT(
            "'"&amp;
            INDEX(【社内使用欄】システム連携設定!$C:$C,MATCH('【社内使用欄】システム連携用(ブロック別)'!F78,【社内使用欄】システム連携設定!$B:$B,0))&amp;
            "'!"&amp;
            INDEX(【社内使用欄】システム連携設定!$D:$D,MATCH('【社内使用欄】システム連携用(ブロック別)'!F78,【社内使用欄】システム連携設定!$B:$B,0))&amp;
            (INDEX(【社内使用欄】システム連携設定!$F:$F,MATCH('【社内使用欄】システム連携用(ブロック別)'!F78,【社内使用欄】システム連携設定!$B:$B,0))+(ROW()-INDEX(【社内使用欄】システム連携設定!$G:$G,MATCH('【社内使用欄】システム連携用(ブロック別)'!F78,【社内使用欄】システム連携設定!$B:$B,0))))&amp;
            ":"&amp;
            INDEX(【社内使用欄】システム連携設定!$E:$E,MATCH('【社内使用欄】システム連携用(ブロック別)'!F78,【社内使用欄】システム連携設定!$B:$B,0))&amp;
            (INDEX(【社内使用欄】システム連携設定!$F:$F,MATCH('【社内使用欄】システム連携用(ブロック別)'!F78,【社内使用欄】システム連携設定!$B:$B,0))+(ROW()-INDEX(【社内使用欄】システム連携設定!$G:$G,MATCH('【社内使用欄】システム連携用(ブロック別)'!F78,【社内使用欄】システム連携設定!$B:$B,0))))
        )
    )=0,
    "",
    SUM(
        INDIRECT(
            "'"&amp;
            INDEX(【社内使用欄】システム連携設定!$C:$C,MATCH('【社内使用欄】システム連携用(ブロック別)'!F78,【社内使用欄】システム連携設定!$B:$B,0))&amp;
            "'!"&amp;
            INDEX(【社内使用欄】システム連携設定!$D:$D,MATCH('【社内使用欄】システム連携用(ブロック別)'!F78,【社内使用欄】システム連携設定!$B:$B,0))&amp;
            (INDEX(【社内使用欄】システム連携設定!$F:$F,MATCH('【社内使用欄】システム連携用(ブロック別)'!F78,【社内使用欄】システム連携設定!$B:$B,0))+(ROW()-INDEX(【社内使用欄】システム連携設定!$G:$G,MATCH('【社内使用欄】システム連携用(ブロック別)'!F78,【社内使用欄】システム連携設定!$B:$B,0))))&amp;
            ":"&amp;
            INDEX(【社内使用欄】システム連携設定!$E:$E,MATCH('【社内使用欄】システム連携用(ブロック別)'!F78,【社内使用欄】システム連携設定!$B:$B,0))&amp;
            (INDEX(【社内使用欄】システム連携設定!$F:$F,MATCH('【社内使用欄】システム連携用(ブロック別)'!F78,【社内使用欄】システム連携設定!$B:$B,0))+(ROW()-INDEX(【社内使用欄】システム連携設定!$G:$G,MATCH('【社内使用欄】システム連携用(ブロック別)'!F78,【社内使用欄】システム連携設定!$B:$B,0))))
        )
    )
)</f>
        <v/>
      </c>
      <c r="D78" s="82" t="str">
        <f t="shared" ca="1" si="2"/>
        <v/>
      </c>
      <c r="E78" s="79" t="str">
        <f t="shared" ca="1" si="3"/>
        <v/>
      </c>
      <c r="F78" s="91" t="s">
        <v>344</v>
      </c>
      <c r="G78" s="90" t="str">
        <f>"'"&amp;INDEX(【社内使用欄】システム連携設定!$C:$C,MATCH('【社内使用欄】システム連携用(ブロック別)'!F78,【社内使用欄】システム連携設定!$B:$B,0))&amp;"'!"&amp;INDEX(【社内使用欄】システム連携設定!$D:$D,MATCH('【社内使用欄】システム連携用(ブロック別)'!F78,【社内使用欄】システム連携設定!$B:$B,0))&amp;(INDEX(【社内使用欄】システム連携設定!$F:$F,MATCH('【社内使用欄】システム連携用(ブロック別)'!F78,【社内使用欄】システム連携設定!$B:$B,0))+(ROW()-INDEX(【社内使用欄】システム連携設定!$G:$G,MATCH('【社内使用欄】システム連携用(ブロック別)'!F78,【社内使用欄】システム連携設定!$B:$B,0))))</f>
        <v>'C佐古、D渭北'!F34</v>
      </c>
    </row>
    <row r="79" spans="1:7" hidden="1">
      <c r="A79" t="s">
        <v>317</v>
      </c>
      <c r="B79" s="85" t="s">
        <v>412</v>
      </c>
      <c r="C79" t="str">
        <f ca="1">IF(
    SUM(
        INDIRECT(
            "'"&amp;
            INDEX(【社内使用欄】システム連携設定!$C:$C,MATCH('【社内使用欄】システム連携用(ブロック別)'!F79,【社内使用欄】システム連携設定!$B:$B,0))&amp;
            "'!"&amp;
            INDEX(【社内使用欄】システム連携設定!$D:$D,MATCH('【社内使用欄】システム連携用(ブロック別)'!F79,【社内使用欄】システム連携設定!$B:$B,0))&amp;
            (INDEX(【社内使用欄】システム連携設定!$F:$F,MATCH('【社内使用欄】システム連携用(ブロック別)'!F79,【社内使用欄】システム連携設定!$B:$B,0))+(ROW()-INDEX(【社内使用欄】システム連携設定!$G:$G,MATCH('【社内使用欄】システム連携用(ブロック別)'!F79,【社内使用欄】システム連携設定!$B:$B,0))))&amp;
            ":"&amp;
            INDEX(【社内使用欄】システム連携設定!$E:$E,MATCH('【社内使用欄】システム連携用(ブロック別)'!F79,【社内使用欄】システム連携設定!$B:$B,0))&amp;
            (INDEX(【社内使用欄】システム連携設定!$F:$F,MATCH('【社内使用欄】システム連携用(ブロック別)'!F79,【社内使用欄】システム連携設定!$B:$B,0))+(ROW()-INDEX(【社内使用欄】システム連携設定!$G:$G,MATCH('【社内使用欄】システム連携用(ブロック別)'!F79,【社内使用欄】システム連携設定!$B:$B,0))))
        )
    )=0,
    "",
    SUM(
        INDIRECT(
            "'"&amp;
            INDEX(【社内使用欄】システム連携設定!$C:$C,MATCH('【社内使用欄】システム連携用(ブロック別)'!F79,【社内使用欄】システム連携設定!$B:$B,0))&amp;
            "'!"&amp;
            INDEX(【社内使用欄】システム連携設定!$D:$D,MATCH('【社内使用欄】システム連携用(ブロック別)'!F79,【社内使用欄】システム連携設定!$B:$B,0))&amp;
            (INDEX(【社内使用欄】システム連携設定!$F:$F,MATCH('【社内使用欄】システム連携用(ブロック別)'!F79,【社内使用欄】システム連携設定!$B:$B,0))+(ROW()-INDEX(【社内使用欄】システム連携設定!$G:$G,MATCH('【社内使用欄】システム連携用(ブロック別)'!F79,【社内使用欄】システム連携設定!$B:$B,0))))&amp;
            ":"&amp;
            INDEX(【社内使用欄】システム連携設定!$E:$E,MATCH('【社内使用欄】システム連携用(ブロック別)'!F79,【社内使用欄】システム連携設定!$B:$B,0))&amp;
            (INDEX(【社内使用欄】システム連携設定!$F:$F,MATCH('【社内使用欄】システム連携用(ブロック別)'!F79,【社内使用欄】システム連携設定!$B:$B,0))+(ROW()-INDEX(【社内使用欄】システム連携設定!$G:$G,MATCH('【社内使用欄】システム連携用(ブロック別)'!F79,【社内使用欄】システム連携設定!$B:$B,0))))
        )
    )
)</f>
        <v/>
      </c>
      <c r="D79" s="82" t="str">
        <f t="shared" ca="1" si="2"/>
        <v/>
      </c>
      <c r="E79" s="79" t="str">
        <f t="shared" ca="1" si="3"/>
        <v/>
      </c>
      <c r="F79" s="91" t="s">
        <v>344</v>
      </c>
      <c r="G79" s="90" t="str">
        <f>"'"&amp;INDEX(【社内使用欄】システム連携設定!$C:$C,MATCH('【社内使用欄】システム連携用(ブロック別)'!F79,【社内使用欄】システム連携設定!$B:$B,0))&amp;"'!"&amp;INDEX(【社内使用欄】システム連携設定!$D:$D,MATCH('【社内使用欄】システム連携用(ブロック別)'!F79,【社内使用欄】システム連携設定!$B:$B,0))&amp;(INDEX(【社内使用欄】システム連携設定!$F:$F,MATCH('【社内使用欄】システム連携用(ブロック別)'!F79,【社内使用欄】システム連携設定!$B:$B,0))+(ROW()-INDEX(【社内使用欄】システム連携設定!$G:$G,MATCH('【社内使用欄】システム連携用(ブロック別)'!F79,【社内使用欄】システム連携設定!$B:$B,0))))</f>
        <v>'C佐古、D渭北'!F35</v>
      </c>
    </row>
    <row r="80" spans="1:7" hidden="1">
      <c r="A80" t="s">
        <v>317</v>
      </c>
      <c r="B80" s="85" t="s">
        <v>413</v>
      </c>
      <c r="C80" t="str">
        <f ca="1">IF(
    SUM(
        INDIRECT(
            "'"&amp;
            INDEX(【社内使用欄】システム連携設定!$C:$C,MATCH('【社内使用欄】システム連携用(ブロック別)'!F80,【社内使用欄】システム連携設定!$B:$B,0))&amp;
            "'!"&amp;
            INDEX(【社内使用欄】システム連携設定!$D:$D,MATCH('【社内使用欄】システム連携用(ブロック別)'!F80,【社内使用欄】システム連携設定!$B:$B,0))&amp;
            (INDEX(【社内使用欄】システム連携設定!$F:$F,MATCH('【社内使用欄】システム連携用(ブロック別)'!F80,【社内使用欄】システム連携設定!$B:$B,0))+(ROW()-INDEX(【社内使用欄】システム連携設定!$G:$G,MATCH('【社内使用欄】システム連携用(ブロック別)'!F80,【社内使用欄】システム連携設定!$B:$B,0))))&amp;
            ":"&amp;
            INDEX(【社内使用欄】システム連携設定!$E:$E,MATCH('【社内使用欄】システム連携用(ブロック別)'!F80,【社内使用欄】システム連携設定!$B:$B,0))&amp;
            (INDEX(【社内使用欄】システム連携設定!$F:$F,MATCH('【社内使用欄】システム連携用(ブロック別)'!F80,【社内使用欄】システム連携設定!$B:$B,0))+(ROW()-INDEX(【社内使用欄】システム連携設定!$G:$G,MATCH('【社内使用欄】システム連携用(ブロック別)'!F80,【社内使用欄】システム連携設定!$B:$B,0))))
        )
    )=0,
    "",
    SUM(
        INDIRECT(
            "'"&amp;
            INDEX(【社内使用欄】システム連携設定!$C:$C,MATCH('【社内使用欄】システム連携用(ブロック別)'!F80,【社内使用欄】システム連携設定!$B:$B,0))&amp;
            "'!"&amp;
            INDEX(【社内使用欄】システム連携設定!$D:$D,MATCH('【社内使用欄】システム連携用(ブロック別)'!F80,【社内使用欄】システム連携設定!$B:$B,0))&amp;
            (INDEX(【社内使用欄】システム連携設定!$F:$F,MATCH('【社内使用欄】システム連携用(ブロック別)'!F80,【社内使用欄】システム連携設定!$B:$B,0))+(ROW()-INDEX(【社内使用欄】システム連携設定!$G:$G,MATCH('【社内使用欄】システム連携用(ブロック別)'!F80,【社内使用欄】システム連携設定!$B:$B,0))))&amp;
            ":"&amp;
            INDEX(【社内使用欄】システム連携設定!$E:$E,MATCH('【社内使用欄】システム連携用(ブロック別)'!F80,【社内使用欄】システム連携設定!$B:$B,0))&amp;
            (INDEX(【社内使用欄】システム連携設定!$F:$F,MATCH('【社内使用欄】システム連携用(ブロック別)'!F80,【社内使用欄】システム連携設定!$B:$B,0))+(ROW()-INDEX(【社内使用欄】システム連携設定!$G:$G,MATCH('【社内使用欄】システム連携用(ブロック別)'!F80,【社内使用欄】システム連携設定!$B:$B,0))))
        )
    )
)</f>
        <v/>
      </c>
      <c r="D80" s="82" t="str">
        <f t="shared" ca="1" si="2"/>
        <v/>
      </c>
      <c r="E80" s="79" t="str">
        <f t="shared" ca="1" si="3"/>
        <v/>
      </c>
      <c r="F80" s="91" t="s">
        <v>344</v>
      </c>
      <c r="G80" s="90" t="str">
        <f>"'"&amp;INDEX(【社内使用欄】システム連携設定!$C:$C,MATCH('【社内使用欄】システム連携用(ブロック別)'!F80,【社内使用欄】システム連携設定!$B:$B,0))&amp;"'!"&amp;INDEX(【社内使用欄】システム連携設定!$D:$D,MATCH('【社内使用欄】システム連携用(ブロック別)'!F80,【社内使用欄】システム連携設定!$B:$B,0))&amp;(INDEX(【社内使用欄】システム連携設定!$F:$F,MATCH('【社内使用欄】システム連携用(ブロック別)'!F80,【社内使用欄】システム連携設定!$B:$B,0))+(ROW()-INDEX(【社内使用欄】システム連携設定!$G:$G,MATCH('【社内使用欄】システム連携用(ブロック別)'!F80,【社内使用欄】システム連携設定!$B:$B,0))))</f>
        <v>'C佐古、D渭北'!F36</v>
      </c>
    </row>
    <row r="81" spans="1:7" hidden="1">
      <c r="A81" t="s">
        <v>317</v>
      </c>
      <c r="B81" s="85" t="s">
        <v>414</v>
      </c>
      <c r="C81" t="str">
        <f ca="1">IF(
    SUM(
        INDIRECT(
            "'"&amp;
            INDEX(【社内使用欄】システム連携設定!$C:$C,MATCH('【社内使用欄】システム連携用(ブロック別)'!F81,【社内使用欄】システム連携設定!$B:$B,0))&amp;
            "'!"&amp;
            INDEX(【社内使用欄】システム連携設定!$D:$D,MATCH('【社内使用欄】システム連携用(ブロック別)'!F81,【社内使用欄】システム連携設定!$B:$B,0))&amp;
            (INDEX(【社内使用欄】システム連携設定!$F:$F,MATCH('【社内使用欄】システム連携用(ブロック別)'!F81,【社内使用欄】システム連携設定!$B:$B,0))+(ROW()-INDEX(【社内使用欄】システム連携設定!$G:$G,MATCH('【社内使用欄】システム連携用(ブロック別)'!F81,【社内使用欄】システム連携設定!$B:$B,0))))&amp;
            ":"&amp;
            INDEX(【社内使用欄】システム連携設定!$E:$E,MATCH('【社内使用欄】システム連携用(ブロック別)'!F81,【社内使用欄】システム連携設定!$B:$B,0))&amp;
            (INDEX(【社内使用欄】システム連携設定!$F:$F,MATCH('【社内使用欄】システム連携用(ブロック別)'!F81,【社内使用欄】システム連携設定!$B:$B,0))+(ROW()-INDEX(【社内使用欄】システム連携設定!$G:$G,MATCH('【社内使用欄】システム連携用(ブロック別)'!F81,【社内使用欄】システム連携設定!$B:$B,0))))
        )
    )=0,
    "",
    SUM(
        INDIRECT(
            "'"&amp;
            INDEX(【社内使用欄】システム連携設定!$C:$C,MATCH('【社内使用欄】システム連携用(ブロック別)'!F81,【社内使用欄】システム連携設定!$B:$B,0))&amp;
            "'!"&amp;
            INDEX(【社内使用欄】システム連携設定!$D:$D,MATCH('【社内使用欄】システム連携用(ブロック別)'!F81,【社内使用欄】システム連携設定!$B:$B,0))&amp;
            (INDEX(【社内使用欄】システム連携設定!$F:$F,MATCH('【社内使用欄】システム連携用(ブロック別)'!F81,【社内使用欄】システム連携設定!$B:$B,0))+(ROW()-INDEX(【社内使用欄】システム連携設定!$G:$G,MATCH('【社内使用欄】システム連携用(ブロック別)'!F81,【社内使用欄】システム連携設定!$B:$B,0))))&amp;
            ":"&amp;
            INDEX(【社内使用欄】システム連携設定!$E:$E,MATCH('【社内使用欄】システム連携用(ブロック別)'!F81,【社内使用欄】システム連携設定!$B:$B,0))&amp;
            (INDEX(【社内使用欄】システム連携設定!$F:$F,MATCH('【社内使用欄】システム連携用(ブロック別)'!F81,【社内使用欄】システム連携設定!$B:$B,0))+(ROW()-INDEX(【社内使用欄】システム連携設定!$G:$G,MATCH('【社内使用欄】システム連携用(ブロック別)'!F81,【社内使用欄】システム連携設定!$B:$B,0))))
        )
    )
)</f>
        <v/>
      </c>
      <c r="D81" s="82" t="str">
        <f t="shared" ca="1" si="2"/>
        <v/>
      </c>
      <c r="E81" s="79" t="str">
        <f t="shared" ca="1" si="3"/>
        <v/>
      </c>
      <c r="F81" s="91" t="s">
        <v>344</v>
      </c>
      <c r="G81" s="90" t="str">
        <f>"'"&amp;INDEX(【社内使用欄】システム連携設定!$C:$C,MATCH('【社内使用欄】システム連携用(ブロック別)'!F81,【社内使用欄】システム連携設定!$B:$B,0))&amp;"'!"&amp;INDEX(【社内使用欄】システム連携設定!$D:$D,MATCH('【社内使用欄】システム連携用(ブロック別)'!F81,【社内使用欄】システム連携設定!$B:$B,0))&amp;(INDEX(【社内使用欄】システム連携設定!$F:$F,MATCH('【社内使用欄】システム連携用(ブロック別)'!F81,【社内使用欄】システム連携設定!$B:$B,0))+(ROW()-INDEX(【社内使用欄】システム連携設定!$G:$G,MATCH('【社内使用欄】システム連携用(ブロック別)'!F81,【社内使用欄】システム連携設定!$B:$B,0))))</f>
        <v>'C佐古、D渭北'!F37</v>
      </c>
    </row>
    <row r="82" spans="1:7" hidden="1">
      <c r="A82" t="s">
        <v>317</v>
      </c>
      <c r="B82" s="85" t="s">
        <v>415</v>
      </c>
      <c r="C82" t="str">
        <f ca="1">IF(
    SUM(
        INDIRECT(
            "'"&amp;
            INDEX(【社内使用欄】システム連携設定!$C:$C,MATCH('【社内使用欄】システム連携用(ブロック別)'!F82,【社内使用欄】システム連携設定!$B:$B,0))&amp;
            "'!"&amp;
            INDEX(【社内使用欄】システム連携設定!$D:$D,MATCH('【社内使用欄】システム連携用(ブロック別)'!F82,【社内使用欄】システム連携設定!$B:$B,0))&amp;
            (INDEX(【社内使用欄】システム連携設定!$F:$F,MATCH('【社内使用欄】システム連携用(ブロック別)'!F82,【社内使用欄】システム連携設定!$B:$B,0))+(ROW()-INDEX(【社内使用欄】システム連携設定!$G:$G,MATCH('【社内使用欄】システム連携用(ブロック別)'!F82,【社内使用欄】システム連携設定!$B:$B,0))))&amp;
            ":"&amp;
            INDEX(【社内使用欄】システム連携設定!$E:$E,MATCH('【社内使用欄】システム連携用(ブロック別)'!F82,【社内使用欄】システム連携設定!$B:$B,0))&amp;
            (INDEX(【社内使用欄】システム連携設定!$F:$F,MATCH('【社内使用欄】システム連携用(ブロック別)'!F82,【社内使用欄】システム連携設定!$B:$B,0))+(ROW()-INDEX(【社内使用欄】システム連携設定!$G:$G,MATCH('【社内使用欄】システム連携用(ブロック別)'!F82,【社内使用欄】システム連携設定!$B:$B,0))))
        )
    )=0,
    "",
    SUM(
        INDIRECT(
            "'"&amp;
            INDEX(【社内使用欄】システム連携設定!$C:$C,MATCH('【社内使用欄】システム連携用(ブロック別)'!F82,【社内使用欄】システム連携設定!$B:$B,0))&amp;
            "'!"&amp;
            INDEX(【社内使用欄】システム連携設定!$D:$D,MATCH('【社内使用欄】システム連携用(ブロック別)'!F82,【社内使用欄】システム連携設定!$B:$B,0))&amp;
            (INDEX(【社内使用欄】システム連携設定!$F:$F,MATCH('【社内使用欄】システム連携用(ブロック別)'!F82,【社内使用欄】システム連携設定!$B:$B,0))+(ROW()-INDEX(【社内使用欄】システム連携設定!$G:$G,MATCH('【社内使用欄】システム連携用(ブロック別)'!F82,【社内使用欄】システム連携設定!$B:$B,0))))&amp;
            ":"&amp;
            INDEX(【社内使用欄】システム連携設定!$E:$E,MATCH('【社内使用欄】システム連携用(ブロック別)'!F82,【社内使用欄】システム連携設定!$B:$B,0))&amp;
            (INDEX(【社内使用欄】システム連携設定!$F:$F,MATCH('【社内使用欄】システム連携用(ブロック別)'!F82,【社内使用欄】システム連携設定!$B:$B,0))+(ROW()-INDEX(【社内使用欄】システム連携設定!$G:$G,MATCH('【社内使用欄】システム連携用(ブロック別)'!F82,【社内使用欄】システム連携設定!$B:$B,0))))
        )
    )
)</f>
        <v/>
      </c>
      <c r="D82" s="82" t="str">
        <f t="shared" ca="1" si="2"/>
        <v/>
      </c>
      <c r="E82" s="79" t="str">
        <f t="shared" ca="1" si="3"/>
        <v/>
      </c>
      <c r="F82" s="91" t="s">
        <v>344</v>
      </c>
      <c r="G82" s="90" t="str">
        <f>"'"&amp;INDEX(【社内使用欄】システム連携設定!$C:$C,MATCH('【社内使用欄】システム連携用(ブロック別)'!F82,【社内使用欄】システム連携設定!$B:$B,0))&amp;"'!"&amp;INDEX(【社内使用欄】システム連携設定!$D:$D,MATCH('【社内使用欄】システム連携用(ブロック別)'!F82,【社内使用欄】システム連携設定!$B:$B,0))&amp;(INDEX(【社内使用欄】システム連携設定!$F:$F,MATCH('【社内使用欄】システム連携用(ブロック別)'!F82,【社内使用欄】システム連携設定!$B:$B,0))+(ROW()-INDEX(【社内使用欄】システム連携設定!$G:$G,MATCH('【社内使用欄】システム連携用(ブロック別)'!F82,【社内使用欄】システム連携設定!$B:$B,0))))</f>
        <v>'C佐古、D渭北'!F38</v>
      </c>
    </row>
    <row r="83" spans="1:7" hidden="1">
      <c r="A83" t="s">
        <v>317</v>
      </c>
      <c r="B83" s="85" t="s">
        <v>416</v>
      </c>
      <c r="C83" t="str">
        <f ca="1">IF(
    SUM(
        INDIRECT(
            "'"&amp;
            INDEX(【社内使用欄】システム連携設定!$C:$C,MATCH('【社内使用欄】システム連携用(ブロック別)'!F83,【社内使用欄】システム連携設定!$B:$B,0))&amp;
            "'!"&amp;
            INDEX(【社内使用欄】システム連携設定!$D:$D,MATCH('【社内使用欄】システム連携用(ブロック別)'!F83,【社内使用欄】システム連携設定!$B:$B,0))&amp;
            (INDEX(【社内使用欄】システム連携設定!$F:$F,MATCH('【社内使用欄】システム連携用(ブロック別)'!F83,【社内使用欄】システム連携設定!$B:$B,0))+(ROW()-INDEX(【社内使用欄】システム連携設定!$G:$G,MATCH('【社内使用欄】システム連携用(ブロック別)'!F83,【社内使用欄】システム連携設定!$B:$B,0))))&amp;
            ":"&amp;
            INDEX(【社内使用欄】システム連携設定!$E:$E,MATCH('【社内使用欄】システム連携用(ブロック別)'!F83,【社内使用欄】システム連携設定!$B:$B,0))&amp;
            (INDEX(【社内使用欄】システム連携設定!$F:$F,MATCH('【社内使用欄】システム連携用(ブロック別)'!F83,【社内使用欄】システム連携設定!$B:$B,0))+(ROW()-INDEX(【社内使用欄】システム連携設定!$G:$G,MATCH('【社内使用欄】システム連携用(ブロック別)'!F83,【社内使用欄】システム連携設定!$B:$B,0))))
        )
    )=0,
    "",
    SUM(
        INDIRECT(
            "'"&amp;
            INDEX(【社内使用欄】システム連携設定!$C:$C,MATCH('【社内使用欄】システム連携用(ブロック別)'!F83,【社内使用欄】システム連携設定!$B:$B,0))&amp;
            "'!"&amp;
            INDEX(【社内使用欄】システム連携設定!$D:$D,MATCH('【社内使用欄】システム連携用(ブロック別)'!F83,【社内使用欄】システム連携設定!$B:$B,0))&amp;
            (INDEX(【社内使用欄】システム連携設定!$F:$F,MATCH('【社内使用欄】システム連携用(ブロック別)'!F83,【社内使用欄】システム連携設定!$B:$B,0))+(ROW()-INDEX(【社内使用欄】システム連携設定!$G:$G,MATCH('【社内使用欄】システム連携用(ブロック別)'!F83,【社内使用欄】システム連携設定!$B:$B,0))))&amp;
            ":"&amp;
            INDEX(【社内使用欄】システム連携設定!$E:$E,MATCH('【社内使用欄】システム連携用(ブロック別)'!F83,【社内使用欄】システム連携設定!$B:$B,0))&amp;
            (INDEX(【社内使用欄】システム連携設定!$F:$F,MATCH('【社内使用欄】システム連携用(ブロック別)'!F83,【社内使用欄】システム連携設定!$B:$B,0))+(ROW()-INDEX(【社内使用欄】システム連携設定!$G:$G,MATCH('【社内使用欄】システム連携用(ブロック別)'!F83,【社内使用欄】システム連携設定!$B:$B,0))))
        )
    )
)</f>
        <v/>
      </c>
      <c r="D83" s="82" t="str">
        <f t="shared" ca="1" si="2"/>
        <v/>
      </c>
      <c r="E83" s="79" t="str">
        <f t="shared" ca="1" si="3"/>
        <v/>
      </c>
      <c r="F83" s="91" t="s">
        <v>344</v>
      </c>
      <c r="G83" s="90" t="str">
        <f>"'"&amp;INDEX(【社内使用欄】システム連携設定!$C:$C,MATCH('【社内使用欄】システム連携用(ブロック別)'!F83,【社内使用欄】システム連携設定!$B:$B,0))&amp;"'!"&amp;INDEX(【社内使用欄】システム連携設定!$D:$D,MATCH('【社内使用欄】システム連携用(ブロック別)'!F83,【社内使用欄】システム連携設定!$B:$B,0))&amp;(INDEX(【社内使用欄】システム連携設定!$F:$F,MATCH('【社内使用欄】システム連携用(ブロック別)'!F83,【社内使用欄】システム連携設定!$B:$B,0))+(ROW()-INDEX(【社内使用欄】システム連携設定!$G:$G,MATCH('【社内使用欄】システム連携用(ブロック別)'!F83,【社内使用欄】システム連携設定!$B:$B,0))))</f>
        <v>'C佐古、D渭北'!F39</v>
      </c>
    </row>
    <row r="84" spans="1:7" hidden="1">
      <c r="A84" t="s">
        <v>317</v>
      </c>
      <c r="B84" s="85" t="s">
        <v>459</v>
      </c>
      <c r="C84" t="str">
        <f ca="1">IF(
    SUM(
        INDIRECT(
            "'"&amp;
            INDEX(【社内使用欄】システム連携設定!$C:$C,MATCH('【社内使用欄】システム連携用(ブロック別)'!F84,【社内使用欄】システム連携設定!$B:$B,0))&amp;
            "'!"&amp;
            INDEX(【社内使用欄】システム連携設定!$D:$D,MATCH('【社内使用欄】システム連携用(ブロック別)'!F84,【社内使用欄】システム連携設定!$B:$B,0))&amp;
            (INDEX(【社内使用欄】システム連携設定!$F:$F,MATCH('【社内使用欄】システム連携用(ブロック別)'!F84,【社内使用欄】システム連携設定!$B:$B,0))+(ROW()-INDEX(【社内使用欄】システム連携設定!$G:$G,MATCH('【社内使用欄】システム連携用(ブロック別)'!F84,【社内使用欄】システム連携設定!$B:$B,0))))&amp;
            ":"&amp;
            INDEX(【社内使用欄】システム連携設定!$E:$E,MATCH('【社内使用欄】システム連携用(ブロック別)'!F84,【社内使用欄】システム連携設定!$B:$B,0))&amp;
            (INDEX(【社内使用欄】システム連携設定!$F:$F,MATCH('【社内使用欄】システム連携用(ブロック別)'!F84,【社内使用欄】システム連携設定!$B:$B,0))+(ROW()-INDEX(【社内使用欄】システム連携設定!$G:$G,MATCH('【社内使用欄】システム連携用(ブロック別)'!F84,【社内使用欄】システム連携設定!$B:$B,0))))
        )
    )=0,
    "",
    SUM(
        INDIRECT(
            "'"&amp;
            INDEX(【社内使用欄】システム連携設定!$C:$C,MATCH('【社内使用欄】システム連携用(ブロック別)'!F84,【社内使用欄】システム連携設定!$B:$B,0))&amp;
            "'!"&amp;
            INDEX(【社内使用欄】システム連携設定!$D:$D,MATCH('【社内使用欄】システム連携用(ブロック別)'!F84,【社内使用欄】システム連携設定!$B:$B,0))&amp;
            (INDEX(【社内使用欄】システム連携設定!$F:$F,MATCH('【社内使用欄】システム連携用(ブロック別)'!F84,【社内使用欄】システム連携設定!$B:$B,0))+(ROW()-INDEX(【社内使用欄】システム連携設定!$G:$G,MATCH('【社内使用欄】システム連携用(ブロック別)'!F84,【社内使用欄】システム連携設定!$B:$B,0))))&amp;
            ":"&amp;
            INDEX(【社内使用欄】システム連携設定!$E:$E,MATCH('【社内使用欄】システム連携用(ブロック別)'!F84,【社内使用欄】システム連携設定!$B:$B,0))&amp;
            (INDEX(【社内使用欄】システム連携設定!$F:$F,MATCH('【社内使用欄】システム連携用(ブロック別)'!F84,【社内使用欄】システム連携設定!$B:$B,0))+(ROW()-INDEX(【社内使用欄】システム連携設定!$G:$G,MATCH('【社内使用欄】システム連携用(ブロック別)'!F84,【社内使用欄】システム連携設定!$B:$B,0))))
        )
    )
)</f>
        <v/>
      </c>
      <c r="D84" s="82" t="str">
        <f t="shared" ref="D84" ca="1" si="4">IF(AND(ISNUMBER(INDIRECT(G84)),NOT(ISNUMBER(INDIRECT(LEFT(G84,FIND("!",G84))&amp;CHAR(CODE(MID(G84,FIND("!",G84)+1,1))+1)&amp;MID(G84,FIND("!",G84)+2,99)))),NOT(ISNUMBER(INDIRECT(LEFT(G84,FIND("!",G84))&amp;CHAR(CODE(MID(G84,FIND("!",G84)+1,1))+2)&amp;MID(G84,FIND("!",G84)+2,99))))),"戸建",
IF(AND(NOT(ISNUMBER(INDIRECT(G84))),ISNUMBER(INDIRECT(LEFT(G84,FIND("!",G84))&amp;CHAR(CODE(MID(G84,FIND("!",G84)+1,1))+1)&amp;MID(G84,FIND("!",G84)+2,99))),NOT(ISNUMBER(INDIRECT(LEFT(G84,FIND("!",G84))&amp;CHAR(CODE(MID(G84,FIND("!",G84)+1,1))+2)&amp;MID(G84,FIND("!",G84)+2,99))))),"集合",
IF(AND(ISNUMBER(INDIRECT(G84)),ISNUMBER(INDIRECT(LEFT(G84,FIND("!",G84))&amp;CHAR(CODE(MID(G84,FIND("!",G84)+1,1))+1)&amp;MID(G84,FIND("!",G84)+2,99))),NOT(ISNUMBER(INDIRECT(LEFT(G84,FIND("!",G84))&amp;CHAR(CODE(MID(G84,FIND("!",G84)+1,1))+2)&amp;MID(G84,FIND("!",G84)+2,99))))),"事業所除外",
IF(AND(NOT(ISNUMBER(INDIRECT(G84))),NOT(ISNUMBER(INDIRECT(LEFT(G84,FIND("!",G84))&amp;CHAR(CODE(MID(G84,FIND("!",G84)+1,1))+1)&amp;MID(G84,FIND("!",G84)+2,99)))),ISNUMBER(INDIRECT(LEFT(G84,FIND("!",G84))&amp;CHAR(CODE(MID(G84,FIND("!",G84)+1,1))+2)&amp;MID(G84,FIND("!",G84)+2,99)))),"全戸",
IF(OR(AND(ISNUMBER(INDIRECT(LEFT(G84,FIND("!",G84))&amp;CHAR(CODE(MID(G84,FIND("!",G84)+1,1))+2)&amp;MID(G84,FIND("!",G84)+2,99))),ISNUMBER(INDIRECT(G84))),AND(ISNUMBER(INDIRECT(LEFT(G84,FIND("!",G84))&amp;CHAR(CODE(MID(G84,FIND("!",G84)+1,1))+2)&amp;MID(G84,FIND("!",G84)+2,99))),ISNUMBER(INDIRECT(LEFT(G84,FIND("!",G84))&amp;CHAR(CODE(MID(G84,FIND("!",G84)+1,1))+1)&amp;MID(G84,FIND("!",G84)+2,99))))),"エラー","")))))</f>
        <v/>
      </c>
      <c r="E84" s="79" t="str">
        <f t="shared" ca="1" si="3"/>
        <v/>
      </c>
      <c r="F84" s="91" t="s">
        <v>425</v>
      </c>
      <c r="G84" s="90" t="str">
        <f>"'"&amp;INDEX(【社内使用欄】システム連携設定!$C:$C,MATCH('【社内使用欄】システム連携用(ブロック別)'!F84,【社内使用欄】システム連携設定!$B:$B,0))&amp;"'!"&amp;INDEX(【社内使用欄】システム連携設定!$D:$D,MATCH('【社内使用欄】システム連携用(ブロック別)'!F84,【社内使用欄】システム連携設定!$B:$B,0))&amp;(INDEX(【社内使用欄】システム連携設定!$F:$F,MATCH('【社内使用欄】システム連携用(ブロック別)'!F84,【社内使用欄】システム連携設定!$B:$B,0))+(ROW()-INDEX(【社内使用欄】システム連携設定!$G:$G,MATCH('【社内使用欄】システム連携用(ブロック別)'!F84,【社内使用欄】システム連携設定!$B:$B,0))))</f>
        <v>'E渭東、F沖洲'!F5</v>
      </c>
    </row>
    <row r="85" spans="1:7" hidden="1">
      <c r="A85" t="s">
        <v>317</v>
      </c>
      <c r="B85" s="85" t="s">
        <v>460</v>
      </c>
      <c r="C85" t="str">
        <f ca="1">IF(
    SUM(
        INDIRECT(
            "'"&amp;
            INDEX(【社内使用欄】システム連携設定!$C:$C,MATCH('【社内使用欄】システム連携用(ブロック別)'!F85,【社内使用欄】システム連携設定!$B:$B,0))&amp;
            "'!"&amp;
            INDEX(【社内使用欄】システム連携設定!$D:$D,MATCH('【社内使用欄】システム連携用(ブロック別)'!F85,【社内使用欄】システム連携設定!$B:$B,0))&amp;
            (INDEX(【社内使用欄】システム連携設定!$F:$F,MATCH('【社内使用欄】システム連携用(ブロック別)'!F85,【社内使用欄】システム連携設定!$B:$B,0))+(ROW()-INDEX(【社内使用欄】システム連携設定!$G:$G,MATCH('【社内使用欄】システム連携用(ブロック別)'!F85,【社内使用欄】システム連携設定!$B:$B,0))))&amp;
            ":"&amp;
            INDEX(【社内使用欄】システム連携設定!$E:$E,MATCH('【社内使用欄】システム連携用(ブロック別)'!F85,【社内使用欄】システム連携設定!$B:$B,0))&amp;
            (INDEX(【社内使用欄】システム連携設定!$F:$F,MATCH('【社内使用欄】システム連携用(ブロック別)'!F85,【社内使用欄】システム連携設定!$B:$B,0))+(ROW()-INDEX(【社内使用欄】システム連携設定!$G:$G,MATCH('【社内使用欄】システム連携用(ブロック別)'!F85,【社内使用欄】システム連携設定!$B:$B,0))))
        )
    )=0,
    "",
    SUM(
        INDIRECT(
            "'"&amp;
            INDEX(【社内使用欄】システム連携設定!$C:$C,MATCH('【社内使用欄】システム連携用(ブロック別)'!F85,【社内使用欄】システム連携設定!$B:$B,0))&amp;
            "'!"&amp;
            INDEX(【社内使用欄】システム連携設定!$D:$D,MATCH('【社内使用欄】システム連携用(ブロック別)'!F85,【社内使用欄】システム連携設定!$B:$B,0))&amp;
            (INDEX(【社内使用欄】システム連携設定!$F:$F,MATCH('【社内使用欄】システム連携用(ブロック別)'!F85,【社内使用欄】システム連携設定!$B:$B,0))+(ROW()-INDEX(【社内使用欄】システム連携設定!$G:$G,MATCH('【社内使用欄】システム連携用(ブロック別)'!F85,【社内使用欄】システム連携設定!$B:$B,0))))&amp;
            ":"&amp;
            INDEX(【社内使用欄】システム連携設定!$E:$E,MATCH('【社内使用欄】システム連携用(ブロック別)'!F85,【社内使用欄】システム連携設定!$B:$B,0))&amp;
            (INDEX(【社内使用欄】システム連携設定!$F:$F,MATCH('【社内使用欄】システム連携用(ブロック別)'!F85,【社内使用欄】システム連携設定!$B:$B,0))+(ROW()-INDEX(【社内使用欄】システム連携設定!$G:$G,MATCH('【社内使用欄】システム連携用(ブロック別)'!F85,【社内使用欄】システム連携設定!$B:$B,0))))
        )
    )
)</f>
        <v/>
      </c>
      <c r="D85" s="82" t="str">
        <f t="shared" ref="D85:D97" ca="1" si="5">IF(AND(ISNUMBER(INDIRECT(G85)),NOT(ISNUMBER(INDIRECT(LEFT(G85,FIND("!",G85))&amp;CHAR(CODE(MID(G85,FIND("!",G85)+1,1))+1)&amp;MID(G85,FIND("!",G85)+2,99)))),NOT(ISNUMBER(INDIRECT(LEFT(G85,FIND("!",G85))&amp;CHAR(CODE(MID(G85,FIND("!",G85)+1,1))+2)&amp;MID(G85,FIND("!",G85)+2,99))))),"戸建",
IF(AND(NOT(ISNUMBER(INDIRECT(G85))),ISNUMBER(INDIRECT(LEFT(G85,FIND("!",G85))&amp;CHAR(CODE(MID(G85,FIND("!",G85)+1,1))+1)&amp;MID(G85,FIND("!",G85)+2,99))),NOT(ISNUMBER(INDIRECT(LEFT(G85,FIND("!",G85))&amp;CHAR(CODE(MID(G85,FIND("!",G85)+1,1))+2)&amp;MID(G85,FIND("!",G85)+2,99))))),"集合",
IF(AND(ISNUMBER(INDIRECT(G85)),ISNUMBER(INDIRECT(LEFT(G85,FIND("!",G85))&amp;CHAR(CODE(MID(G85,FIND("!",G85)+1,1))+1)&amp;MID(G85,FIND("!",G85)+2,99))),NOT(ISNUMBER(INDIRECT(LEFT(G85,FIND("!",G85))&amp;CHAR(CODE(MID(G85,FIND("!",G85)+1,1))+2)&amp;MID(G85,FIND("!",G85)+2,99))))),"事業所除外",
IF(AND(NOT(ISNUMBER(INDIRECT(G85))),NOT(ISNUMBER(INDIRECT(LEFT(G85,FIND("!",G85))&amp;CHAR(CODE(MID(G85,FIND("!",G85)+1,1))+1)&amp;MID(G85,FIND("!",G85)+2,99)))),ISNUMBER(INDIRECT(LEFT(G85,FIND("!",G85))&amp;CHAR(CODE(MID(G85,FIND("!",G85)+1,1))+2)&amp;MID(G85,FIND("!",G85)+2,99)))),"全戸",
IF(OR(AND(ISNUMBER(INDIRECT(LEFT(G85,FIND("!",G85))&amp;CHAR(CODE(MID(G85,FIND("!",G85)+1,1))+2)&amp;MID(G85,FIND("!",G85)+2,99))),ISNUMBER(INDIRECT(G85))),AND(ISNUMBER(INDIRECT(LEFT(G85,FIND("!",G85))&amp;CHAR(CODE(MID(G85,FIND("!",G85)+1,1))+2)&amp;MID(G85,FIND("!",G85)+2,99))),ISNUMBER(INDIRECT(LEFT(G85,FIND("!",G85))&amp;CHAR(CODE(MID(G85,FIND("!",G85)+1,1))+1)&amp;MID(G85,FIND("!",G85)+2,99))))),"エラー","")))))</f>
        <v/>
      </c>
      <c r="E85" s="79" t="str">
        <f t="shared" ca="1" si="3"/>
        <v/>
      </c>
      <c r="F85" s="91" t="s">
        <v>425</v>
      </c>
      <c r="G85" s="90" t="str">
        <f>"'"&amp;INDEX(【社内使用欄】システム連携設定!$C:$C,MATCH('【社内使用欄】システム連携用(ブロック別)'!F85,【社内使用欄】システム連携設定!$B:$B,0))&amp;"'!"&amp;INDEX(【社内使用欄】システム連携設定!$D:$D,MATCH('【社内使用欄】システム連携用(ブロック別)'!F85,【社内使用欄】システム連携設定!$B:$B,0))&amp;(INDEX(【社内使用欄】システム連携設定!$F:$F,MATCH('【社内使用欄】システム連携用(ブロック別)'!F85,【社内使用欄】システム連携設定!$B:$B,0))+(ROW()-INDEX(【社内使用欄】システム連携設定!$G:$G,MATCH('【社内使用欄】システム連携用(ブロック別)'!F85,【社内使用欄】システム連携設定!$B:$B,0))))</f>
        <v>'E渭東、F沖洲'!F6</v>
      </c>
    </row>
    <row r="86" spans="1:7" hidden="1">
      <c r="A86" t="s">
        <v>317</v>
      </c>
      <c r="B86" s="85" t="s">
        <v>461</v>
      </c>
      <c r="C86" t="str">
        <f ca="1">IF(
    SUM(
        INDIRECT(
            "'"&amp;
            INDEX(【社内使用欄】システム連携設定!$C:$C,MATCH('【社内使用欄】システム連携用(ブロック別)'!F86,【社内使用欄】システム連携設定!$B:$B,0))&amp;
            "'!"&amp;
            INDEX(【社内使用欄】システム連携設定!$D:$D,MATCH('【社内使用欄】システム連携用(ブロック別)'!F86,【社内使用欄】システム連携設定!$B:$B,0))&amp;
            (INDEX(【社内使用欄】システム連携設定!$F:$F,MATCH('【社内使用欄】システム連携用(ブロック別)'!F86,【社内使用欄】システム連携設定!$B:$B,0))+(ROW()-INDEX(【社内使用欄】システム連携設定!$G:$G,MATCH('【社内使用欄】システム連携用(ブロック別)'!F86,【社内使用欄】システム連携設定!$B:$B,0))))&amp;
            ":"&amp;
            INDEX(【社内使用欄】システム連携設定!$E:$E,MATCH('【社内使用欄】システム連携用(ブロック別)'!F86,【社内使用欄】システム連携設定!$B:$B,0))&amp;
            (INDEX(【社内使用欄】システム連携設定!$F:$F,MATCH('【社内使用欄】システム連携用(ブロック別)'!F86,【社内使用欄】システム連携設定!$B:$B,0))+(ROW()-INDEX(【社内使用欄】システム連携設定!$G:$G,MATCH('【社内使用欄】システム連携用(ブロック別)'!F86,【社内使用欄】システム連携設定!$B:$B,0))))
        )
    )=0,
    "",
    SUM(
        INDIRECT(
            "'"&amp;
            INDEX(【社内使用欄】システム連携設定!$C:$C,MATCH('【社内使用欄】システム連携用(ブロック別)'!F86,【社内使用欄】システム連携設定!$B:$B,0))&amp;
            "'!"&amp;
            INDEX(【社内使用欄】システム連携設定!$D:$D,MATCH('【社内使用欄】システム連携用(ブロック別)'!F86,【社内使用欄】システム連携設定!$B:$B,0))&amp;
            (INDEX(【社内使用欄】システム連携設定!$F:$F,MATCH('【社内使用欄】システム連携用(ブロック別)'!F86,【社内使用欄】システム連携設定!$B:$B,0))+(ROW()-INDEX(【社内使用欄】システム連携設定!$G:$G,MATCH('【社内使用欄】システム連携用(ブロック別)'!F86,【社内使用欄】システム連携設定!$B:$B,0))))&amp;
            ":"&amp;
            INDEX(【社内使用欄】システム連携設定!$E:$E,MATCH('【社内使用欄】システム連携用(ブロック別)'!F86,【社内使用欄】システム連携設定!$B:$B,0))&amp;
            (INDEX(【社内使用欄】システム連携設定!$F:$F,MATCH('【社内使用欄】システム連携用(ブロック別)'!F86,【社内使用欄】システム連携設定!$B:$B,0))+(ROW()-INDEX(【社内使用欄】システム連携設定!$G:$G,MATCH('【社内使用欄】システム連携用(ブロック別)'!F86,【社内使用欄】システム連携設定!$B:$B,0))))
        )
    )
)</f>
        <v/>
      </c>
      <c r="D86" s="82" t="str">
        <f t="shared" ca="1" si="5"/>
        <v/>
      </c>
      <c r="E86" s="79" t="str">
        <f t="shared" ca="1" si="3"/>
        <v/>
      </c>
      <c r="F86" s="91" t="s">
        <v>425</v>
      </c>
      <c r="G86" s="90" t="str">
        <f>"'"&amp;INDEX(【社内使用欄】システム連携設定!$C:$C,MATCH('【社内使用欄】システム連携用(ブロック別)'!F86,【社内使用欄】システム連携設定!$B:$B,0))&amp;"'!"&amp;INDEX(【社内使用欄】システム連携設定!$D:$D,MATCH('【社内使用欄】システム連携用(ブロック別)'!F86,【社内使用欄】システム連携設定!$B:$B,0))&amp;(INDEX(【社内使用欄】システム連携設定!$F:$F,MATCH('【社内使用欄】システム連携用(ブロック別)'!F86,【社内使用欄】システム連携設定!$B:$B,0))+(ROW()-INDEX(【社内使用欄】システム連携設定!$G:$G,MATCH('【社内使用欄】システム連携用(ブロック別)'!F86,【社内使用欄】システム連携設定!$B:$B,0))))</f>
        <v>'E渭東、F沖洲'!F7</v>
      </c>
    </row>
    <row r="87" spans="1:7" hidden="1">
      <c r="A87" t="s">
        <v>317</v>
      </c>
      <c r="B87" s="85" t="s">
        <v>462</v>
      </c>
      <c r="C87" t="str">
        <f ca="1">IF(
    SUM(
        INDIRECT(
            "'"&amp;
            INDEX(【社内使用欄】システム連携設定!$C:$C,MATCH('【社内使用欄】システム連携用(ブロック別)'!F87,【社内使用欄】システム連携設定!$B:$B,0))&amp;
            "'!"&amp;
            INDEX(【社内使用欄】システム連携設定!$D:$D,MATCH('【社内使用欄】システム連携用(ブロック別)'!F87,【社内使用欄】システム連携設定!$B:$B,0))&amp;
            (INDEX(【社内使用欄】システム連携設定!$F:$F,MATCH('【社内使用欄】システム連携用(ブロック別)'!F87,【社内使用欄】システム連携設定!$B:$B,0))+(ROW()-INDEX(【社内使用欄】システム連携設定!$G:$G,MATCH('【社内使用欄】システム連携用(ブロック別)'!F87,【社内使用欄】システム連携設定!$B:$B,0))))&amp;
            ":"&amp;
            INDEX(【社内使用欄】システム連携設定!$E:$E,MATCH('【社内使用欄】システム連携用(ブロック別)'!F87,【社内使用欄】システム連携設定!$B:$B,0))&amp;
            (INDEX(【社内使用欄】システム連携設定!$F:$F,MATCH('【社内使用欄】システム連携用(ブロック別)'!F87,【社内使用欄】システム連携設定!$B:$B,0))+(ROW()-INDEX(【社内使用欄】システム連携設定!$G:$G,MATCH('【社内使用欄】システム連携用(ブロック別)'!F87,【社内使用欄】システム連携設定!$B:$B,0))))
        )
    )=0,
    "",
    SUM(
        INDIRECT(
            "'"&amp;
            INDEX(【社内使用欄】システム連携設定!$C:$C,MATCH('【社内使用欄】システム連携用(ブロック別)'!F87,【社内使用欄】システム連携設定!$B:$B,0))&amp;
            "'!"&amp;
            INDEX(【社内使用欄】システム連携設定!$D:$D,MATCH('【社内使用欄】システム連携用(ブロック別)'!F87,【社内使用欄】システム連携設定!$B:$B,0))&amp;
            (INDEX(【社内使用欄】システム連携設定!$F:$F,MATCH('【社内使用欄】システム連携用(ブロック別)'!F87,【社内使用欄】システム連携設定!$B:$B,0))+(ROW()-INDEX(【社内使用欄】システム連携設定!$G:$G,MATCH('【社内使用欄】システム連携用(ブロック別)'!F87,【社内使用欄】システム連携設定!$B:$B,0))))&amp;
            ":"&amp;
            INDEX(【社内使用欄】システム連携設定!$E:$E,MATCH('【社内使用欄】システム連携用(ブロック別)'!F87,【社内使用欄】システム連携設定!$B:$B,0))&amp;
            (INDEX(【社内使用欄】システム連携設定!$F:$F,MATCH('【社内使用欄】システム連携用(ブロック別)'!F87,【社内使用欄】システム連携設定!$B:$B,0))+(ROW()-INDEX(【社内使用欄】システム連携設定!$G:$G,MATCH('【社内使用欄】システム連携用(ブロック別)'!F87,【社内使用欄】システム連携設定!$B:$B,0))))
        )
    )
)</f>
        <v/>
      </c>
      <c r="D87" s="82" t="str">
        <f t="shared" ca="1" si="5"/>
        <v/>
      </c>
      <c r="E87" s="79" t="str">
        <f t="shared" ca="1" si="3"/>
        <v/>
      </c>
      <c r="F87" s="91" t="s">
        <v>425</v>
      </c>
      <c r="G87" s="90" t="str">
        <f>"'"&amp;INDEX(【社内使用欄】システム連携設定!$C:$C,MATCH('【社内使用欄】システム連携用(ブロック別)'!F87,【社内使用欄】システム連携設定!$B:$B,0))&amp;"'!"&amp;INDEX(【社内使用欄】システム連携設定!$D:$D,MATCH('【社内使用欄】システム連携用(ブロック別)'!F87,【社内使用欄】システム連携設定!$B:$B,0))&amp;(INDEX(【社内使用欄】システム連携設定!$F:$F,MATCH('【社内使用欄】システム連携用(ブロック別)'!F87,【社内使用欄】システム連携設定!$B:$B,0))+(ROW()-INDEX(【社内使用欄】システム連携設定!$G:$G,MATCH('【社内使用欄】システム連携用(ブロック別)'!F87,【社内使用欄】システム連携設定!$B:$B,0))))</f>
        <v>'E渭東、F沖洲'!F8</v>
      </c>
    </row>
    <row r="88" spans="1:7" hidden="1">
      <c r="A88" t="s">
        <v>317</v>
      </c>
      <c r="B88" s="85" t="s">
        <v>463</v>
      </c>
      <c r="C88" t="str">
        <f ca="1">IF(
    SUM(
        INDIRECT(
            "'"&amp;
            INDEX(【社内使用欄】システム連携設定!$C:$C,MATCH('【社内使用欄】システム連携用(ブロック別)'!F88,【社内使用欄】システム連携設定!$B:$B,0))&amp;
            "'!"&amp;
            INDEX(【社内使用欄】システム連携設定!$D:$D,MATCH('【社内使用欄】システム連携用(ブロック別)'!F88,【社内使用欄】システム連携設定!$B:$B,0))&amp;
            (INDEX(【社内使用欄】システム連携設定!$F:$F,MATCH('【社内使用欄】システム連携用(ブロック別)'!F88,【社内使用欄】システム連携設定!$B:$B,0))+(ROW()-INDEX(【社内使用欄】システム連携設定!$G:$G,MATCH('【社内使用欄】システム連携用(ブロック別)'!F88,【社内使用欄】システム連携設定!$B:$B,0))))&amp;
            ":"&amp;
            INDEX(【社内使用欄】システム連携設定!$E:$E,MATCH('【社内使用欄】システム連携用(ブロック別)'!F88,【社内使用欄】システム連携設定!$B:$B,0))&amp;
            (INDEX(【社内使用欄】システム連携設定!$F:$F,MATCH('【社内使用欄】システム連携用(ブロック別)'!F88,【社内使用欄】システム連携設定!$B:$B,0))+(ROW()-INDEX(【社内使用欄】システム連携設定!$G:$G,MATCH('【社内使用欄】システム連携用(ブロック別)'!F88,【社内使用欄】システム連携設定!$B:$B,0))))
        )
    )=0,
    "",
    SUM(
        INDIRECT(
            "'"&amp;
            INDEX(【社内使用欄】システム連携設定!$C:$C,MATCH('【社内使用欄】システム連携用(ブロック別)'!F88,【社内使用欄】システム連携設定!$B:$B,0))&amp;
            "'!"&amp;
            INDEX(【社内使用欄】システム連携設定!$D:$D,MATCH('【社内使用欄】システム連携用(ブロック別)'!F88,【社内使用欄】システム連携設定!$B:$B,0))&amp;
            (INDEX(【社内使用欄】システム連携設定!$F:$F,MATCH('【社内使用欄】システム連携用(ブロック別)'!F88,【社内使用欄】システム連携設定!$B:$B,0))+(ROW()-INDEX(【社内使用欄】システム連携設定!$G:$G,MATCH('【社内使用欄】システム連携用(ブロック別)'!F88,【社内使用欄】システム連携設定!$B:$B,0))))&amp;
            ":"&amp;
            INDEX(【社内使用欄】システム連携設定!$E:$E,MATCH('【社内使用欄】システム連携用(ブロック別)'!F88,【社内使用欄】システム連携設定!$B:$B,0))&amp;
            (INDEX(【社内使用欄】システム連携設定!$F:$F,MATCH('【社内使用欄】システム連携用(ブロック別)'!F88,【社内使用欄】システム連携設定!$B:$B,0))+(ROW()-INDEX(【社内使用欄】システム連携設定!$G:$G,MATCH('【社内使用欄】システム連携用(ブロック別)'!F88,【社内使用欄】システム連携設定!$B:$B,0))))
        )
    )
)</f>
        <v/>
      </c>
      <c r="D88" s="82" t="str">
        <f t="shared" ca="1" si="5"/>
        <v/>
      </c>
      <c r="E88" s="79" t="str">
        <f t="shared" ca="1" si="3"/>
        <v/>
      </c>
      <c r="F88" s="91" t="s">
        <v>425</v>
      </c>
      <c r="G88" s="90" t="str">
        <f>"'"&amp;INDEX(【社内使用欄】システム連携設定!$C:$C,MATCH('【社内使用欄】システム連携用(ブロック別)'!F88,【社内使用欄】システム連携設定!$B:$B,0))&amp;"'!"&amp;INDEX(【社内使用欄】システム連携設定!$D:$D,MATCH('【社内使用欄】システム連携用(ブロック別)'!F88,【社内使用欄】システム連携設定!$B:$B,0))&amp;(INDEX(【社内使用欄】システム連携設定!$F:$F,MATCH('【社内使用欄】システム連携用(ブロック別)'!F88,【社内使用欄】システム連携設定!$B:$B,0))+(ROW()-INDEX(【社内使用欄】システム連携設定!$G:$G,MATCH('【社内使用欄】システム連携用(ブロック別)'!F88,【社内使用欄】システム連携設定!$B:$B,0))))</f>
        <v>'E渭東、F沖洲'!F9</v>
      </c>
    </row>
    <row r="89" spans="1:7" hidden="1">
      <c r="A89" t="s">
        <v>317</v>
      </c>
      <c r="B89" s="85" t="s">
        <v>464</v>
      </c>
      <c r="C89" t="str">
        <f ca="1">IF(
    SUM(
        INDIRECT(
            "'"&amp;
            INDEX(【社内使用欄】システム連携設定!$C:$C,MATCH('【社内使用欄】システム連携用(ブロック別)'!F89,【社内使用欄】システム連携設定!$B:$B,0))&amp;
            "'!"&amp;
            INDEX(【社内使用欄】システム連携設定!$D:$D,MATCH('【社内使用欄】システム連携用(ブロック別)'!F89,【社内使用欄】システム連携設定!$B:$B,0))&amp;
            (INDEX(【社内使用欄】システム連携設定!$F:$F,MATCH('【社内使用欄】システム連携用(ブロック別)'!F89,【社内使用欄】システム連携設定!$B:$B,0))+(ROW()-INDEX(【社内使用欄】システム連携設定!$G:$G,MATCH('【社内使用欄】システム連携用(ブロック別)'!F89,【社内使用欄】システム連携設定!$B:$B,0))))&amp;
            ":"&amp;
            INDEX(【社内使用欄】システム連携設定!$E:$E,MATCH('【社内使用欄】システム連携用(ブロック別)'!F89,【社内使用欄】システム連携設定!$B:$B,0))&amp;
            (INDEX(【社内使用欄】システム連携設定!$F:$F,MATCH('【社内使用欄】システム連携用(ブロック別)'!F89,【社内使用欄】システム連携設定!$B:$B,0))+(ROW()-INDEX(【社内使用欄】システム連携設定!$G:$G,MATCH('【社内使用欄】システム連携用(ブロック別)'!F89,【社内使用欄】システム連携設定!$B:$B,0))))
        )
    )=0,
    "",
    SUM(
        INDIRECT(
            "'"&amp;
            INDEX(【社内使用欄】システム連携設定!$C:$C,MATCH('【社内使用欄】システム連携用(ブロック別)'!F89,【社内使用欄】システム連携設定!$B:$B,0))&amp;
            "'!"&amp;
            INDEX(【社内使用欄】システム連携設定!$D:$D,MATCH('【社内使用欄】システム連携用(ブロック別)'!F89,【社内使用欄】システム連携設定!$B:$B,0))&amp;
            (INDEX(【社内使用欄】システム連携設定!$F:$F,MATCH('【社内使用欄】システム連携用(ブロック別)'!F89,【社内使用欄】システム連携設定!$B:$B,0))+(ROW()-INDEX(【社内使用欄】システム連携設定!$G:$G,MATCH('【社内使用欄】システム連携用(ブロック別)'!F89,【社内使用欄】システム連携設定!$B:$B,0))))&amp;
            ":"&amp;
            INDEX(【社内使用欄】システム連携設定!$E:$E,MATCH('【社内使用欄】システム連携用(ブロック別)'!F89,【社内使用欄】システム連携設定!$B:$B,0))&amp;
            (INDEX(【社内使用欄】システム連携設定!$F:$F,MATCH('【社内使用欄】システム連携用(ブロック別)'!F89,【社内使用欄】システム連携設定!$B:$B,0))+(ROW()-INDEX(【社内使用欄】システム連携設定!$G:$G,MATCH('【社内使用欄】システム連携用(ブロック別)'!F89,【社内使用欄】システム連携設定!$B:$B,0))))
        )
    )
)</f>
        <v/>
      </c>
      <c r="D89" s="82" t="str">
        <f t="shared" ca="1" si="5"/>
        <v/>
      </c>
      <c r="E89" s="79" t="str">
        <f t="shared" ca="1" si="3"/>
        <v/>
      </c>
      <c r="F89" s="91" t="s">
        <v>425</v>
      </c>
      <c r="G89" s="90" t="str">
        <f>"'"&amp;INDEX(【社内使用欄】システム連携設定!$C:$C,MATCH('【社内使用欄】システム連携用(ブロック別)'!F89,【社内使用欄】システム連携設定!$B:$B,0))&amp;"'!"&amp;INDEX(【社内使用欄】システム連携設定!$D:$D,MATCH('【社内使用欄】システム連携用(ブロック別)'!F89,【社内使用欄】システム連携設定!$B:$B,0))&amp;(INDEX(【社内使用欄】システム連携設定!$F:$F,MATCH('【社内使用欄】システム連携用(ブロック別)'!F89,【社内使用欄】システム連携設定!$B:$B,0))+(ROW()-INDEX(【社内使用欄】システム連携設定!$G:$G,MATCH('【社内使用欄】システム連携用(ブロック別)'!F89,【社内使用欄】システム連携設定!$B:$B,0))))</f>
        <v>'E渭東、F沖洲'!F10</v>
      </c>
    </row>
    <row r="90" spans="1:7" hidden="1">
      <c r="A90" t="s">
        <v>317</v>
      </c>
      <c r="B90" s="85" t="s">
        <v>465</v>
      </c>
      <c r="C90" t="str">
        <f ca="1">IF(
    SUM(
        INDIRECT(
            "'"&amp;
            INDEX(【社内使用欄】システム連携設定!$C:$C,MATCH('【社内使用欄】システム連携用(ブロック別)'!F90,【社内使用欄】システム連携設定!$B:$B,0))&amp;
            "'!"&amp;
            INDEX(【社内使用欄】システム連携設定!$D:$D,MATCH('【社内使用欄】システム連携用(ブロック別)'!F90,【社内使用欄】システム連携設定!$B:$B,0))&amp;
            (INDEX(【社内使用欄】システム連携設定!$F:$F,MATCH('【社内使用欄】システム連携用(ブロック別)'!F90,【社内使用欄】システム連携設定!$B:$B,0))+(ROW()-INDEX(【社内使用欄】システム連携設定!$G:$G,MATCH('【社内使用欄】システム連携用(ブロック別)'!F90,【社内使用欄】システム連携設定!$B:$B,0))))&amp;
            ":"&amp;
            INDEX(【社内使用欄】システム連携設定!$E:$E,MATCH('【社内使用欄】システム連携用(ブロック別)'!F90,【社内使用欄】システム連携設定!$B:$B,0))&amp;
            (INDEX(【社内使用欄】システム連携設定!$F:$F,MATCH('【社内使用欄】システム連携用(ブロック別)'!F90,【社内使用欄】システム連携設定!$B:$B,0))+(ROW()-INDEX(【社内使用欄】システム連携設定!$G:$G,MATCH('【社内使用欄】システム連携用(ブロック別)'!F90,【社内使用欄】システム連携設定!$B:$B,0))))
        )
    )=0,
    "",
    SUM(
        INDIRECT(
            "'"&amp;
            INDEX(【社内使用欄】システム連携設定!$C:$C,MATCH('【社内使用欄】システム連携用(ブロック別)'!F90,【社内使用欄】システム連携設定!$B:$B,0))&amp;
            "'!"&amp;
            INDEX(【社内使用欄】システム連携設定!$D:$D,MATCH('【社内使用欄】システム連携用(ブロック別)'!F90,【社内使用欄】システム連携設定!$B:$B,0))&amp;
            (INDEX(【社内使用欄】システム連携設定!$F:$F,MATCH('【社内使用欄】システム連携用(ブロック別)'!F90,【社内使用欄】システム連携設定!$B:$B,0))+(ROW()-INDEX(【社内使用欄】システム連携設定!$G:$G,MATCH('【社内使用欄】システム連携用(ブロック別)'!F90,【社内使用欄】システム連携設定!$B:$B,0))))&amp;
            ":"&amp;
            INDEX(【社内使用欄】システム連携設定!$E:$E,MATCH('【社内使用欄】システム連携用(ブロック別)'!F90,【社内使用欄】システム連携設定!$B:$B,0))&amp;
            (INDEX(【社内使用欄】システム連携設定!$F:$F,MATCH('【社内使用欄】システム連携用(ブロック別)'!F90,【社内使用欄】システム連携設定!$B:$B,0))+(ROW()-INDEX(【社内使用欄】システム連携設定!$G:$G,MATCH('【社内使用欄】システム連携用(ブロック別)'!F90,【社内使用欄】システム連携設定!$B:$B,0))))
        )
    )
)</f>
        <v/>
      </c>
      <c r="D90" s="82" t="str">
        <f t="shared" ca="1" si="5"/>
        <v/>
      </c>
      <c r="E90" s="79" t="str">
        <f t="shared" ca="1" si="3"/>
        <v/>
      </c>
      <c r="F90" s="91" t="s">
        <v>425</v>
      </c>
      <c r="G90" s="90" t="str">
        <f>"'"&amp;INDEX(【社内使用欄】システム連携設定!$C:$C,MATCH('【社内使用欄】システム連携用(ブロック別)'!F90,【社内使用欄】システム連携設定!$B:$B,0))&amp;"'!"&amp;INDEX(【社内使用欄】システム連携設定!$D:$D,MATCH('【社内使用欄】システム連携用(ブロック別)'!F90,【社内使用欄】システム連携設定!$B:$B,0))&amp;(INDEX(【社内使用欄】システム連携設定!$F:$F,MATCH('【社内使用欄】システム連携用(ブロック別)'!F90,【社内使用欄】システム連携設定!$B:$B,0))+(ROW()-INDEX(【社内使用欄】システム連携設定!$G:$G,MATCH('【社内使用欄】システム連携用(ブロック別)'!F90,【社内使用欄】システム連携設定!$B:$B,0))))</f>
        <v>'E渭東、F沖洲'!F11</v>
      </c>
    </row>
    <row r="91" spans="1:7" hidden="1">
      <c r="A91" t="s">
        <v>317</v>
      </c>
      <c r="B91" s="85" t="s">
        <v>466</v>
      </c>
      <c r="C91" t="str">
        <f ca="1">IF(
    SUM(
        INDIRECT(
            "'"&amp;
            INDEX(【社内使用欄】システム連携設定!$C:$C,MATCH('【社内使用欄】システム連携用(ブロック別)'!F91,【社内使用欄】システム連携設定!$B:$B,0))&amp;
            "'!"&amp;
            INDEX(【社内使用欄】システム連携設定!$D:$D,MATCH('【社内使用欄】システム連携用(ブロック別)'!F91,【社内使用欄】システム連携設定!$B:$B,0))&amp;
            (INDEX(【社内使用欄】システム連携設定!$F:$F,MATCH('【社内使用欄】システム連携用(ブロック別)'!F91,【社内使用欄】システム連携設定!$B:$B,0))+(ROW()-INDEX(【社内使用欄】システム連携設定!$G:$G,MATCH('【社内使用欄】システム連携用(ブロック別)'!F91,【社内使用欄】システム連携設定!$B:$B,0))))&amp;
            ":"&amp;
            INDEX(【社内使用欄】システム連携設定!$E:$E,MATCH('【社内使用欄】システム連携用(ブロック別)'!F91,【社内使用欄】システム連携設定!$B:$B,0))&amp;
            (INDEX(【社内使用欄】システム連携設定!$F:$F,MATCH('【社内使用欄】システム連携用(ブロック別)'!F91,【社内使用欄】システム連携設定!$B:$B,0))+(ROW()-INDEX(【社内使用欄】システム連携設定!$G:$G,MATCH('【社内使用欄】システム連携用(ブロック別)'!F91,【社内使用欄】システム連携設定!$B:$B,0))))
        )
    )=0,
    "",
    SUM(
        INDIRECT(
            "'"&amp;
            INDEX(【社内使用欄】システム連携設定!$C:$C,MATCH('【社内使用欄】システム連携用(ブロック別)'!F91,【社内使用欄】システム連携設定!$B:$B,0))&amp;
            "'!"&amp;
            INDEX(【社内使用欄】システム連携設定!$D:$D,MATCH('【社内使用欄】システム連携用(ブロック別)'!F91,【社内使用欄】システム連携設定!$B:$B,0))&amp;
            (INDEX(【社内使用欄】システム連携設定!$F:$F,MATCH('【社内使用欄】システム連携用(ブロック別)'!F91,【社内使用欄】システム連携設定!$B:$B,0))+(ROW()-INDEX(【社内使用欄】システム連携設定!$G:$G,MATCH('【社内使用欄】システム連携用(ブロック別)'!F91,【社内使用欄】システム連携設定!$B:$B,0))))&amp;
            ":"&amp;
            INDEX(【社内使用欄】システム連携設定!$E:$E,MATCH('【社内使用欄】システム連携用(ブロック別)'!F91,【社内使用欄】システム連携設定!$B:$B,0))&amp;
            (INDEX(【社内使用欄】システム連携設定!$F:$F,MATCH('【社内使用欄】システム連携用(ブロック別)'!F91,【社内使用欄】システム連携設定!$B:$B,0))+(ROW()-INDEX(【社内使用欄】システム連携設定!$G:$G,MATCH('【社内使用欄】システム連携用(ブロック別)'!F91,【社内使用欄】システム連携設定!$B:$B,0))))
        )
    )
)</f>
        <v/>
      </c>
      <c r="D91" s="82" t="str">
        <f t="shared" ca="1" si="5"/>
        <v/>
      </c>
      <c r="E91" s="79" t="str">
        <f t="shared" ca="1" si="3"/>
        <v/>
      </c>
      <c r="F91" s="91" t="s">
        <v>425</v>
      </c>
      <c r="G91" s="90" t="str">
        <f>"'"&amp;INDEX(【社内使用欄】システム連携設定!$C:$C,MATCH('【社内使用欄】システム連携用(ブロック別)'!F91,【社内使用欄】システム連携設定!$B:$B,0))&amp;"'!"&amp;INDEX(【社内使用欄】システム連携設定!$D:$D,MATCH('【社内使用欄】システム連携用(ブロック別)'!F91,【社内使用欄】システム連携設定!$B:$B,0))&amp;(INDEX(【社内使用欄】システム連携設定!$F:$F,MATCH('【社内使用欄】システム連携用(ブロック別)'!F91,【社内使用欄】システム連携設定!$B:$B,0))+(ROW()-INDEX(【社内使用欄】システム連携設定!$G:$G,MATCH('【社内使用欄】システム連携用(ブロック別)'!F91,【社内使用欄】システム連携設定!$B:$B,0))))</f>
        <v>'E渭東、F沖洲'!F12</v>
      </c>
    </row>
    <row r="92" spans="1:7" hidden="1">
      <c r="A92" t="s">
        <v>317</v>
      </c>
      <c r="B92" s="85" t="s">
        <v>467</v>
      </c>
      <c r="C92" t="str">
        <f ca="1">IF(
    SUM(
        INDIRECT(
            "'"&amp;
            INDEX(【社内使用欄】システム連携設定!$C:$C,MATCH('【社内使用欄】システム連携用(ブロック別)'!F92,【社内使用欄】システム連携設定!$B:$B,0))&amp;
            "'!"&amp;
            INDEX(【社内使用欄】システム連携設定!$D:$D,MATCH('【社内使用欄】システム連携用(ブロック別)'!F92,【社内使用欄】システム連携設定!$B:$B,0))&amp;
            (INDEX(【社内使用欄】システム連携設定!$F:$F,MATCH('【社内使用欄】システム連携用(ブロック別)'!F92,【社内使用欄】システム連携設定!$B:$B,0))+(ROW()-INDEX(【社内使用欄】システム連携設定!$G:$G,MATCH('【社内使用欄】システム連携用(ブロック別)'!F92,【社内使用欄】システム連携設定!$B:$B,0))))&amp;
            ":"&amp;
            INDEX(【社内使用欄】システム連携設定!$E:$E,MATCH('【社内使用欄】システム連携用(ブロック別)'!F92,【社内使用欄】システム連携設定!$B:$B,0))&amp;
            (INDEX(【社内使用欄】システム連携設定!$F:$F,MATCH('【社内使用欄】システム連携用(ブロック別)'!F92,【社内使用欄】システム連携設定!$B:$B,0))+(ROW()-INDEX(【社内使用欄】システム連携設定!$G:$G,MATCH('【社内使用欄】システム連携用(ブロック別)'!F92,【社内使用欄】システム連携設定!$B:$B,0))))
        )
    )=0,
    "",
    SUM(
        INDIRECT(
            "'"&amp;
            INDEX(【社内使用欄】システム連携設定!$C:$C,MATCH('【社内使用欄】システム連携用(ブロック別)'!F92,【社内使用欄】システム連携設定!$B:$B,0))&amp;
            "'!"&amp;
            INDEX(【社内使用欄】システム連携設定!$D:$D,MATCH('【社内使用欄】システム連携用(ブロック別)'!F92,【社内使用欄】システム連携設定!$B:$B,0))&amp;
            (INDEX(【社内使用欄】システム連携設定!$F:$F,MATCH('【社内使用欄】システム連携用(ブロック別)'!F92,【社内使用欄】システム連携設定!$B:$B,0))+(ROW()-INDEX(【社内使用欄】システム連携設定!$G:$G,MATCH('【社内使用欄】システム連携用(ブロック別)'!F92,【社内使用欄】システム連携設定!$B:$B,0))))&amp;
            ":"&amp;
            INDEX(【社内使用欄】システム連携設定!$E:$E,MATCH('【社内使用欄】システム連携用(ブロック別)'!F92,【社内使用欄】システム連携設定!$B:$B,0))&amp;
            (INDEX(【社内使用欄】システム連携設定!$F:$F,MATCH('【社内使用欄】システム連携用(ブロック別)'!F92,【社内使用欄】システム連携設定!$B:$B,0))+(ROW()-INDEX(【社内使用欄】システム連携設定!$G:$G,MATCH('【社内使用欄】システム連携用(ブロック別)'!F92,【社内使用欄】システム連携設定!$B:$B,0))))
        )
    )
)</f>
        <v/>
      </c>
      <c r="D92" s="82" t="str">
        <f t="shared" ca="1" si="5"/>
        <v/>
      </c>
      <c r="E92" s="79" t="str">
        <f t="shared" ca="1" si="3"/>
        <v/>
      </c>
      <c r="F92" s="91" t="s">
        <v>425</v>
      </c>
      <c r="G92" s="90" t="str">
        <f>"'"&amp;INDEX(【社内使用欄】システム連携設定!$C:$C,MATCH('【社内使用欄】システム連携用(ブロック別)'!F92,【社内使用欄】システム連携設定!$B:$B,0))&amp;"'!"&amp;INDEX(【社内使用欄】システム連携設定!$D:$D,MATCH('【社内使用欄】システム連携用(ブロック別)'!F92,【社内使用欄】システム連携設定!$B:$B,0))&amp;(INDEX(【社内使用欄】システム連携設定!$F:$F,MATCH('【社内使用欄】システム連携用(ブロック別)'!F92,【社内使用欄】システム連携設定!$B:$B,0))+(ROW()-INDEX(【社内使用欄】システム連携設定!$G:$G,MATCH('【社内使用欄】システム連携用(ブロック別)'!F92,【社内使用欄】システム連携設定!$B:$B,0))))</f>
        <v>'E渭東、F沖洲'!F13</v>
      </c>
    </row>
    <row r="93" spans="1:7" hidden="1">
      <c r="A93" t="s">
        <v>317</v>
      </c>
      <c r="B93" s="85" t="s">
        <v>468</v>
      </c>
      <c r="C93" t="str">
        <f ca="1">IF(
    SUM(
        INDIRECT(
            "'"&amp;
            INDEX(【社内使用欄】システム連携設定!$C:$C,MATCH('【社内使用欄】システム連携用(ブロック別)'!F93,【社内使用欄】システム連携設定!$B:$B,0))&amp;
            "'!"&amp;
            INDEX(【社内使用欄】システム連携設定!$D:$D,MATCH('【社内使用欄】システム連携用(ブロック別)'!F93,【社内使用欄】システム連携設定!$B:$B,0))&amp;
            (INDEX(【社内使用欄】システム連携設定!$F:$F,MATCH('【社内使用欄】システム連携用(ブロック別)'!F93,【社内使用欄】システム連携設定!$B:$B,0))+(ROW()-INDEX(【社内使用欄】システム連携設定!$G:$G,MATCH('【社内使用欄】システム連携用(ブロック別)'!F93,【社内使用欄】システム連携設定!$B:$B,0))))&amp;
            ":"&amp;
            INDEX(【社内使用欄】システム連携設定!$E:$E,MATCH('【社内使用欄】システム連携用(ブロック別)'!F93,【社内使用欄】システム連携設定!$B:$B,0))&amp;
            (INDEX(【社内使用欄】システム連携設定!$F:$F,MATCH('【社内使用欄】システム連携用(ブロック別)'!F93,【社内使用欄】システム連携設定!$B:$B,0))+(ROW()-INDEX(【社内使用欄】システム連携設定!$G:$G,MATCH('【社内使用欄】システム連携用(ブロック別)'!F93,【社内使用欄】システム連携設定!$B:$B,0))))
        )
    )=0,
    "",
    SUM(
        INDIRECT(
            "'"&amp;
            INDEX(【社内使用欄】システム連携設定!$C:$C,MATCH('【社内使用欄】システム連携用(ブロック別)'!F93,【社内使用欄】システム連携設定!$B:$B,0))&amp;
            "'!"&amp;
            INDEX(【社内使用欄】システム連携設定!$D:$D,MATCH('【社内使用欄】システム連携用(ブロック別)'!F93,【社内使用欄】システム連携設定!$B:$B,0))&amp;
            (INDEX(【社内使用欄】システム連携設定!$F:$F,MATCH('【社内使用欄】システム連携用(ブロック別)'!F93,【社内使用欄】システム連携設定!$B:$B,0))+(ROW()-INDEX(【社内使用欄】システム連携設定!$G:$G,MATCH('【社内使用欄】システム連携用(ブロック別)'!F93,【社内使用欄】システム連携設定!$B:$B,0))))&amp;
            ":"&amp;
            INDEX(【社内使用欄】システム連携設定!$E:$E,MATCH('【社内使用欄】システム連携用(ブロック別)'!F93,【社内使用欄】システム連携設定!$B:$B,0))&amp;
            (INDEX(【社内使用欄】システム連携設定!$F:$F,MATCH('【社内使用欄】システム連携用(ブロック別)'!F93,【社内使用欄】システム連携設定!$B:$B,0))+(ROW()-INDEX(【社内使用欄】システム連携設定!$G:$G,MATCH('【社内使用欄】システム連携用(ブロック別)'!F93,【社内使用欄】システム連携設定!$B:$B,0))))
        )
    )
)</f>
        <v/>
      </c>
      <c r="D93" s="82" t="str">
        <f t="shared" ca="1" si="5"/>
        <v/>
      </c>
      <c r="E93" s="79" t="str">
        <f t="shared" ca="1" si="3"/>
        <v/>
      </c>
      <c r="F93" s="91" t="s">
        <v>425</v>
      </c>
      <c r="G93" s="90" t="str">
        <f>"'"&amp;INDEX(【社内使用欄】システム連携設定!$C:$C,MATCH('【社内使用欄】システム連携用(ブロック別)'!F93,【社内使用欄】システム連携設定!$B:$B,0))&amp;"'!"&amp;INDEX(【社内使用欄】システム連携設定!$D:$D,MATCH('【社内使用欄】システム連携用(ブロック別)'!F93,【社内使用欄】システム連携設定!$B:$B,0))&amp;(INDEX(【社内使用欄】システム連携設定!$F:$F,MATCH('【社内使用欄】システム連携用(ブロック別)'!F93,【社内使用欄】システム連携設定!$B:$B,0))+(ROW()-INDEX(【社内使用欄】システム連携設定!$G:$G,MATCH('【社内使用欄】システム連携用(ブロック別)'!F93,【社内使用欄】システム連携設定!$B:$B,0))))</f>
        <v>'E渭東、F沖洲'!F14</v>
      </c>
    </row>
    <row r="94" spans="1:7" hidden="1">
      <c r="A94" t="s">
        <v>317</v>
      </c>
      <c r="B94" s="85" t="s">
        <v>469</v>
      </c>
      <c r="C94" t="str">
        <f ca="1">IF(
    SUM(
        INDIRECT(
            "'"&amp;
            INDEX(【社内使用欄】システム連携設定!$C:$C,MATCH('【社内使用欄】システム連携用(ブロック別)'!F94,【社内使用欄】システム連携設定!$B:$B,0))&amp;
            "'!"&amp;
            INDEX(【社内使用欄】システム連携設定!$D:$D,MATCH('【社内使用欄】システム連携用(ブロック別)'!F94,【社内使用欄】システム連携設定!$B:$B,0))&amp;
            (INDEX(【社内使用欄】システム連携設定!$F:$F,MATCH('【社内使用欄】システム連携用(ブロック別)'!F94,【社内使用欄】システム連携設定!$B:$B,0))+(ROW()-INDEX(【社内使用欄】システム連携設定!$G:$G,MATCH('【社内使用欄】システム連携用(ブロック別)'!F94,【社内使用欄】システム連携設定!$B:$B,0))))&amp;
            ":"&amp;
            INDEX(【社内使用欄】システム連携設定!$E:$E,MATCH('【社内使用欄】システム連携用(ブロック別)'!F94,【社内使用欄】システム連携設定!$B:$B,0))&amp;
            (INDEX(【社内使用欄】システム連携設定!$F:$F,MATCH('【社内使用欄】システム連携用(ブロック別)'!F94,【社内使用欄】システム連携設定!$B:$B,0))+(ROW()-INDEX(【社内使用欄】システム連携設定!$G:$G,MATCH('【社内使用欄】システム連携用(ブロック別)'!F94,【社内使用欄】システム連携設定!$B:$B,0))))
        )
    )=0,
    "",
    SUM(
        INDIRECT(
            "'"&amp;
            INDEX(【社内使用欄】システム連携設定!$C:$C,MATCH('【社内使用欄】システム連携用(ブロック別)'!F94,【社内使用欄】システム連携設定!$B:$B,0))&amp;
            "'!"&amp;
            INDEX(【社内使用欄】システム連携設定!$D:$D,MATCH('【社内使用欄】システム連携用(ブロック別)'!F94,【社内使用欄】システム連携設定!$B:$B,0))&amp;
            (INDEX(【社内使用欄】システム連携設定!$F:$F,MATCH('【社内使用欄】システム連携用(ブロック別)'!F94,【社内使用欄】システム連携設定!$B:$B,0))+(ROW()-INDEX(【社内使用欄】システム連携設定!$G:$G,MATCH('【社内使用欄】システム連携用(ブロック別)'!F94,【社内使用欄】システム連携設定!$B:$B,0))))&amp;
            ":"&amp;
            INDEX(【社内使用欄】システム連携設定!$E:$E,MATCH('【社内使用欄】システム連携用(ブロック別)'!F94,【社内使用欄】システム連携設定!$B:$B,0))&amp;
            (INDEX(【社内使用欄】システム連携設定!$F:$F,MATCH('【社内使用欄】システム連携用(ブロック別)'!F94,【社内使用欄】システム連携設定!$B:$B,0))+(ROW()-INDEX(【社内使用欄】システム連携設定!$G:$G,MATCH('【社内使用欄】システム連携用(ブロック別)'!F94,【社内使用欄】システム連携設定!$B:$B,0))))
        )
    )
)</f>
        <v/>
      </c>
      <c r="D94" s="82" t="str">
        <f t="shared" ca="1" si="5"/>
        <v/>
      </c>
      <c r="E94" s="79" t="str">
        <f t="shared" ca="1" si="3"/>
        <v/>
      </c>
      <c r="F94" s="91" t="s">
        <v>425</v>
      </c>
      <c r="G94" s="90" t="str">
        <f>"'"&amp;INDEX(【社内使用欄】システム連携設定!$C:$C,MATCH('【社内使用欄】システム連携用(ブロック別)'!F94,【社内使用欄】システム連携設定!$B:$B,0))&amp;"'!"&amp;INDEX(【社内使用欄】システム連携設定!$D:$D,MATCH('【社内使用欄】システム連携用(ブロック別)'!F94,【社内使用欄】システム連携設定!$B:$B,0))&amp;(INDEX(【社内使用欄】システム連携設定!$F:$F,MATCH('【社内使用欄】システム連携用(ブロック別)'!F94,【社内使用欄】システム連携設定!$B:$B,0))+(ROW()-INDEX(【社内使用欄】システム連携設定!$G:$G,MATCH('【社内使用欄】システム連携用(ブロック別)'!F94,【社内使用欄】システム連携設定!$B:$B,0))))</f>
        <v>'E渭東、F沖洲'!F15</v>
      </c>
    </row>
    <row r="95" spans="1:7" hidden="1">
      <c r="A95" t="s">
        <v>317</v>
      </c>
      <c r="B95" s="85" t="s">
        <v>470</v>
      </c>
      <c r="C95" t="str">
        <f ca="1">IF(
    SUM(
        INDIRECT(
            "'"&amp;
            INDEX(【社内使用欄】システム連携設定!$C:$C,MATCH('【社内使用欄】システム連携用(ブロック別)'!F95,【社内使用欄】システム連携設定!$B:$B,0))&amp;
            "'!"&amp;
            INDEX(【社内使用欄】システム連携設定!$D:$D,MATCH('【社内使用欄】システム連携用(ブロック別)'!F95,【社内使用欄】システム連携設定!$B:$B,0))&amp;
            (INDEX(【社内使用欄】システム連携設定!$F:$F,MATCH('【社内使用欄】システム連携用(ブロック別)'!F95,【社内使用欄】システム連携設定!$B:$B,0))+(ROW()-INDEX(【社内使用欄】システム連携設定!$G:$G,MATCH('【社内使用欄】システム連携用(ブロック別)'!F95,【社内使用欄】システム連携設定!$B:$B,0))))&amp;
            ":"&amp;
            INDEX(【社内使用欄】システム連携設定!$E:$E,MATCH('【社内使用欄】システム連携用(ブロック別)'!F95,【社内使用欄】システム連携設定!$B:$B,0))&amp;
            (INDEX(【社内使用欄】システム連携設定!$F:$F,MATCH('【社内使用欄】システム連携用(ブロック別)'!F95,【社内使用欄】システム連携設定!$B:$B,0))+(ROW()-INDEX(【社内使用欄】システム連携設定!$G:$G,MATCH('【社内使用欄】システム連携用(ブロック別)'!F95,【社内使用欄】システム連携設定!$B:$B,0))))
        )
    )=0,
    "",
    SUM(
        INDIRECT(
            "'"&amp;
            INDEX(【社内使用欄】システム連携設定!$C:$C,MATCH('【社内使用欄】システム連携用(ブロック別)'!F95,【社内使用欄】システム連携設定!$B:$B,0))&amp;
            "'!"&amp;
            INDEX(【社内使用欄】システム連携設定!$D:$D,MATCH('【社内使用欄】システム連携用(ブロック別)'!F95,【社内使用欄】システム連携設定!$B:$B,0))&amp;
            (INDEX(【社内使用欄】システム連携設定!$F:$F,MATCH('【社内使用欄】システム連携用(ブロック別)'!F95,【社内使用欄】システム連携設定!$B:$B,0))+(ROW()-INDEX(【社内使用欄】システム連携設定!$G:$G,MATCH('【社内使用欄】システム連携用(ブロック別)'!F95,【社内使用欄】システム連携設定!$B:$B,0))))&amp;
            ":"&amp;
            INDEX(【社内使用欄】システム連携設定!$E:$E,MATCH('【社内使用欄】システム連携用(ブロック別)'!F95,【社内使用欄】システム連携設定!$B:$B,0))&amp;
            (INDEX(【社内使用欄】システム連携設定!$F:$F,MATCH('【社内使用欄】システム連携用(ブロック別)'!F95,【社内使用欄】システム連携設定!$B:$B,0))+(ROW()-INDEX(【社内使用欄】システム連携設定!$G:$G,MATCH('【社内使用欄】システム連携用(ブロック別)'!F95,【社内使用欄】システム連携設定!$B:$B,0))))
        )
    )
)</f>
        <v/>
      </c>
      <c r="D95" s="82" t="str">
        <f t="shared" ca="1" si="5"/>
        <v/>
      </c>
      <c r="E95" s="79" t="str">
        <f t="shared" ca="1" si="3"/>
        <v/>
      </c>
      <c r="F95" s="91" t="s">
        <v>425</v>
      </c>
      <c r="G95" s="90" t="str">
        <f>"'"&amp;INDEX(【社内使用欄】システム連携設定!$C:$C,MATCH('【社内使用欄】システム連携用(ブロック別)'!F95,【社内使用欄】システム連携設定!$B:$B,0))&amp;"'!"&amp;INDEX(【社内使用欄】システム連携設定!$D:$D,MATCH('【社内使用欄】システム連携用(ブロック別)'!F95,【社内使用欄】システム連携設定!$B:$B,0))&amp;(INDEX(【社内使用欄】システム連携設定!$F:$F,MATCH('【社内使用欄】システム連携用(ブロック別)'!F95,【社内使用欄】システム連携設定!$B:$B,0))+(ROW()-INDEX(【社内使用欄】システム連携設定!$G:$G,MATCH('【社内使用欄】システム連携用(ブロック別)'!F95,【社内使用欄】システム連携設定!$B:$B,0))))</f>
        <v>'E渭東、F沖洲'!F16</v>
      </c>
    </row>
    <row r="96" spans="1:7" hidden="1">
      <c r="A96" t="s">
        <v>317</v>
      </c>
      <c r="B96" s="85" t="s">
        <v>471</v>
      </c>
      <c r="C96" t="str">
        <f ca="1">IF(
    SUM(
        INDIRECT(
            "'"&amp;
            INDEX(【社内使用欄】システム連携設定!$C:$C,MATCH('【社内使用欄】システム連携用(ブロック別)'!F96,【社内使用欄】システム連携設定!$B:$B,0))&amp;
            "'!"&amp;
            INDEX(【社内使用欄】システム連携設定!$D:$D,MATCH('【社内使用欄】システム連携用(ブロック別)'!F96,【社内使用欄】システム連携設定!$B:$B,0))&amp;
            (INDEX(【社内使用欄】システム連携設定!$F:$F,MATCH('【社内使用欄】システム連携用(ブロック別)'!F96,【社内使用欄】システム連携設定!$B:$B,0))+(ROW()-INDEX(【社内使用欄】システム連携設定!$G:$G,MATCH('【社内使用欄】システム連携用(ブロック別)'!F96,【社内使用欄】システム連携設定!$B:$B,0))))&amp;
            ":"&amp;
            INDEX(【社内使用欄】システム連携設定!$E:$E,MATCH('【社内使用欄】システム連携用(ブロック別)'!F96,【社内使用欄】システム連携設定!$B:$B,0))&amp;
            (INDEX(【社内使用欄】システム連携設定!$F:$F,MATCH('【社内使用欄】システム連携用(ブロック別)'!F96,【社内使用欄】システム連携設定!$B:$B,0))+(ROW()-INDEX(【社内使用欄】システム連携設定!$G:$G,MATCH('【社内使用欄】システム連携用(ブロック別)'!F96,【社内使用欄】システム連携設定!$B:$B,0))))
        )
    )=0,
    "",
    SUM(
        INDIRECT(
            "'"&amp;
            INDEX(【社内使用欄】システム連携設定!$C:$C,MATCH('【社内使用欄】システム連携用(ブロック別)'!F96,【社内使用欄】システム連携設定!$B:$B,0))&amp;
            "'!"&amp;
            INDEX(【社内使用欄】システム連携設定!$D:$D,MATCH('【社内使用欄】システム連携用(ブロック別)'!F96,【社内使用欄】システム連携設定!$B:$B,0))&amp;
            (INDEX(【社内使用欄】システム連携設定!$F:$F,MATCH('【社内使用欄】システム連携用(ブロック別)'!F96,【社内使用欄】システム連携設定!$B:$B,0))+(ROW()-INDEX(【社内使用欄】システム連携設定!$G:$G,MATCH('【社内使用欄】システム連携用(ブロック別)'!F96,【社内使用欄】システム連携設定!$B:$B,0))))&amp;
            ":"&amp;
            INDEX(【社内使用欄】システム連携設定!$E:$E,MATCH('【社内使用欄】システム連携用(ブロック別)'!F96,【社内使用欄】システム連携設定!$B:$B,0))&amp;
            (INDEX(【社内使用欄】システム連携設定!$F:$F,MATCH('【社内使用欄】システム連携用(ブロック別)'!F96,【社内使用欄】システム連携設定!$B:$B,0))+(ROW()-INDEX(【社内使用欄】システム連携設定!$G:$G,MATCH('【社内使用欄】システム連携用(ブロック別)'!F96,【社内使用欄】システム連携設定!$B:$B,0))))
        )
    )
)</f>
        <v/>
      </c>
      <c r="D96" s="82" t="str">
        <f t="shared" ca="1" si="5"/>
        <v/>
      </c>
      <c r="E96" s="79" t="str">
        <f t="shared" ca="1" si="3"/>
        <v/>
      </c>
      <c r="F96" s="91" t="s">
        <v>425</v>
      </c>
      <c r="G96" s="90" t="str">
        <f>"'"&amp;INDEX(【社内使用欄】システム連携設定!$C:$C,MATCH('【社内使用欄】システム連携用(ブロック別)'!F96,【社内使用欄】システム連携設定!$B:$B,0))&amp;"'!"&amp;INDEX(【社内使用欄】システム連携設定!$D:$D,MATCH('【社内使用欄】システム連携用(ブロック別)'!F96,【社内使用欄】システム連携設定!$B:$B,0))&amp;(INDEX(【社内使用欄】システム連携設定!$F:$F,MATCH('【社内使用欄】システム連携用(ブロック別)'!F96,【社内使用欄】システム連携設定!$B:$B,0))+(ROW()-INDEX(【社内使用欄】システム連携設定!$G:$G,MATCH('【社内使用欄】システム連携用(ブロック別)'!F96,【社内使用欄】システム連携設定!$B:$B,0))))</f>
        <v>'E渭東、F沖洲'!F17</v>
      </c>
    </row>
    <row r="97" spans="1:7" hidden="1">
      <c r="A97" t="s">
        <v>317</v>
      </c>
      <c r="B97" s="85" t="s">
        <v>472</v>
      </c>
      <c r="C97" t="str">
        <f ca="1">IF(
    SUM(
        INDIRECT(
            "'"&amp;
            INDEX(【社内使用欄】システム連携設定!$C:$C,MATCH('【社内使用欄】システム連携用(ブロック別)'!F97,【社内使用欄】システム連携設定!$B:$B,0))&amp;
            "'!"&amp;
            INDEX(【社内使用欄】システム連携設定!$D:$D,MATCH('【社内使用欄】システム連携用(ブロック別)'!F97,【社内使用欄】システム連携設定!$B:$B,0))&amp;
            (INDEX(【社内使用欄】システム連携設定!$F:$F,MATCH('【社内使用欄】システム連携用(ブロック別)'!F97,【社内使用欄】システム連携設定!$B:$B,0))+(ROW()-INDEX(【社内使用欄】システム連携設定!$G:$G,MATCH('【社内使用欄】システム連携用(ブロック別)'!F97,【社内使用欄】システム連携設定!$B:$B,0))))&amp;
            ":"&amp;
            INDEX(【社内使用欄】システム連携設定!$E:$E,MATCH('【社内使用欄】システム連携用(ブロック別)'!F97,【社内使用欄】システム連携設定!$B:$B,0))&amp;
            (INDEX(【社内使用欄】システム連携設定!$F:$F,MATCH('【社内使用欄】システム連携用(ブロック別)'!F97,【社内使用欄】システム連携設定!$B:$B,0))+(ROW()-INDEX(【社内使用欄】システム連携設定!$G:$G,MATCH('【社内使用欄】システム連携用(ブロック別)'!F97,【社内使用欄】システム連携設定!$B:$B,0))))
        )
    )=0,
    "",
    SUM(
        INDIRECT(
            "'"&amp;
            INDEX(【社内使用欄】システム連携設定!$C:$C,MATCH('【社内使用欄】システム連携用(ブロック別)'!F97,【社内使用欄】システム連携設定!$B:$B,0))&amp;
            "'!"&amp;
            INDEX(【社内使用欄】システム連携設定!$D:$D,MATCH('【社内使用欄】システム連携用(ブロック別)'!F97,【社内使用欄】システム連携設定!$B:$B,0))&amp;
            (INDEX(【社内使用欄】システム連携設定!$F:$F,MATCH('【社内使用欄】システム連携用(ブロック別)'!F97,【社内使用欄】システム連携設定!$B:$B,0))+(ROW()-INDEX(【社内使用欄】システム連携設定!$G:$G,MATCH('【社内使用欄】システム連携用(ブロック別)'!F97,【社内使用欄】システム連携設定!$B:$B,0))))&amp;
            ":"&amp;
            INDEX(【社内使用欄】システム連携設定!$E:$E,MATCH('【社内使用欄】システム連携用(ブロック別)'!F97,【社内使用欄】システム連携設定!$B:$B,0))&amp;
            (INDEX(【社内使用欄】システム連携設定!$F:$F,MATCH('【社内使用欄】システム連携用(ブロック別)'!F97,【社内使用欄】システム連携設定!$B:$B,0))+(ROW()-INDEX(【社内使用欄】システム連携設定!$G:$G,MATCH('【社内使用欄】システム連携用(ブロック別)'!F97,【社内使用欄】システム連携設定!$B:$B,0))))
        )
    )
)</f>
        <v/>
      </c>
      <c r="D97" s="82" t="str">
        <f t="shared" ca="1" si="5"/>
        <v/>
      </c>
      <c r="E97" s="79" t="str">
        <f t="shared" ca="1" si="3"/>
        <v/>
      </c>
      <c r="F97" s="91" t="s">
        <v>425</v>
      </c>
      <c r="G97" s="90" t="str">
        <f>"'"&amp;INDEX(【社内使用欄】システム連携設定!$C:$C,MATCH('【社内使用欄】システム連携用(ブロック別)'!F97,【社内使用欄】システム連携設定!$B:$B,0))&amp;"'!"&amp;INDEX(【社内使用欄】システム連携設定!$D:$D,MATCH('【社内使用欄】システム連携用(ブロック別)'!F97,【社内使用欄】システム連携設定!$B:$B,0))&amp;(INDEX(【社内使用欄】システム連携設定!$F:$F,MATCH('【社内使用欄】システム連携用(ブロック別)'!F97,【社内使用欄】システム連携設定!$B:$B,0))+(ROW()-INDEX(【社内使用欄】システム連携設定!$G:$G,MATCH('【社内使用欄】システム連携用(ブロック別)'!F97,【社内使用欄】システム連携設定!$B:$B,0))))</f>
        <v>'E渭東、F沖洲'!F18</v>
      </c>
    </row>
    <row r="98" spans="1:7" hidden="1">
      <c r="A98" t="s">
        <v>317</v>
      </c>
      <c r="B98" s="85" t="s">
        <v>473</v>
      </c>
      <c r="C98" t="str">
        <f ca="1">IF(
    SUM(
        INDIRECT(
            "'"&amp;
            INDEX(【社内使用欄】システム連携設定!$C:$C,MATCH('【社内使用欄】システム連携用(ブロック別)'!F98,【社内使用欄】システム連携設定!$B:$B,0))&amp;
            "'!"&amp;
            INDEX(【社内使用欄】システム連携設定!$D:$D,MATCH('【社内使用欄】システム連携用(ブロック別)'!F98,【社内使用欄】システム連携設定!$B:$B,0))&amp;
            (INDEX(【社内使用欄】システム連携設定!$F:$F,MATCH('【社内使用欄】システム連携用(ブロック別)'!F98,【社内使用欄】システム連携設定!$B:$B,0))+(ROW()-INDEX(【社内使用欄】システム連携設定!$G:$G,MATCH('【社内使用欄】システム連携用(ブロック別)'!F98,【社内使用欄】システム連携設定!$B:$B,0))))&amp;
            ":"&amp;
            INDEX(【社内使用欄】システム連携設定!$E:$E,MATCH('【社内使用欄】システム連携用(ブロック別)'!F98,【社内使用欄】システム連携設定!$B:$B,0))&amp;
            (INDEX(【社内使用欄】システム連携設定!$F:$F,MATCH('【社内使用欄】システム連携用(ブロック別)'!F98,【社内使用欄】システム連携設定!$B:$B,0))+(ROW()-INDEX(【社内使用欄】システム連携設定!$G:$G,MATCH('【社内使用欄】システム連携用(ブロック別)'!F98,【社内使用欄】システム連携設定!$B:$B,0))))
        )
    )=0,
    "",
    SUM(
        INDIRECT(
            "'"&amp;
            INDEX(【社内使用欄】システム連携設定!$C:$C,MATCH('【社内使用欄】システム連携用(ブロック別)'!F98,【社内使用欄】システム連携設定!$B:$B,0))&amp;
            "'!"&amp;
            INDEX(【社内使用欄】システム連携設定!$D:$D,MATCH('【社内使用欄】システム連携用(ブロック別)'!F98,【社内使用欄】システム連携設定!$B:$B,0))&amp;
            (INDEX(【社内使用欄】システム連携設定!$F:$F,MATCH('【社内使用欄】システム連携用(ブロック別)'!F98,【社内使用欄】システム連携設定!$B:$B,0))+(ROW()-INDEX(【社内使用欄】システム連携設定!$G:$G,MATCH('【社内使用欄】システム連携用(ブロック別)'!F98,【社内使用欄】システム連携設定!$B:$B,0))))&amp;
            ":"&amp;
            INDEX(【社内使用欄】システム連携設定!$E:$E,MATCH('【社内使用欄】システム連携用(ブロック別)'!F98,【社内使用欄】システム連携設定!$B:$B,0))&amp;
            (INDEX(【社内使用欄】システム連携設定!$F:$F,MATCH('【社内使用欄】システム連携用(ブロック別)'!F98,【社内使用欄】システム連携設定!$B:$B,0))+(ROW()-INDEX(【社内使用欄】システム連携設定!$G:$G,MATCH('【社内使用欄】システム連携用(ブロック別)'!F98,【社内使用欄】システム連携設定!$B:$B,0))))
        )
    )
)</f>
        <v/>
      </c>
      <c r="D98" s="82" t="str">
        <f t="shared" ref="D98:D99" ca="1" si="6">IF(AND(ISNUMBER(INDIRECT(G98)),NOT(ISNUMBER(INDIRECT(LEFT(G98,FIND("!",G98))&amp;CHAR(CODE(MID(G98,FIND("!",G98)+1,1))+1)&amp;MID(G98,FIND("!",G98)+2,99)))),NOT(ISNUMBER(INDIRECT(LEFT(G98,FIND("!",G98))&amp;CHAR(CODE(MID(G98,FIND("!",G98)+1,1))+2)&amp;MID(G98,FIND("!",G98)+2,99))))),"戸建",
IF(AND(NOT(ISNUMBER(INDIRECT(G98))),ISNUMBER(INDIRECT(LEFT(G98,FIND("!",G98))&amp;CHAR(CODE(MID(G98,FIND("!",G98)+1,1))+1)&amp;MID(G98,FIND("!",G98)+2,99))),NOT(ISNUMBER(INDIRECT(LEFT(G98,FIND("!",G98))&amp;CHAR(CODE(MID(G98,FIND("!",G98)+1,1))+2)&amp;MID(G98,FIND("!",G98)+2,99))))),"集合",
IF(AND(ISNUMBER(INDIRECT(G98)),ISNUMBER(INDIRECT(LEFT(G98,FIND("!",G98))&amp;CHAR(CODE(MID(G98,FIND("!",G98)+1,1))+1)&amp;MID(G98,FIND("!",G98)+2,99))),NOT(ISNUMBER(INDIRECT(LEFT(G98,FIND("!",G98))&amp;CHAR(CODE(MID(G98,FIND("!",G98)+1,1))+2)&amp;MID(G98,FIND("!",G98)+2,99))))),"事業所除外",
IF(AND(NOT(ISNUMBER(INDIRECT(G98))),NOT(ISNUMBER(INDIRECT(LEFT(G98,FIND("!",G98))&amp;CHAR(CODE(MID(G98,FIND("!",G98)+1,1))+1)&amp;MID(G98,FIND("!",G98)+2,99)))),ISNUMBER(INDIRECT(LEFT(G98,FIND("!",G98))&amp;CHAR(CODE(MID(G98,FIND("!",G98)+1,1))+2)&amp;MID(G98,FIND("!",G98)+2,99)))),"全戸",
IF(OR(AND(ISNUMBER(INDIRECT(LEFT(G98,FIND("!",G98))&amp;CHAR(CODE(MID(G98,FIND("!",G98)+1,1))+2)&amp;MID(G98,FIND("!",G98)+2,99))),ISNUMBER(INDIRECT(G98))),AND(ISNUMBER(INDIRECT(LEFT(G98,FIND("!",G98))&amp;CHAR(CODE(MID(G98,FIND("!",G98)+1,1))+2)&amp;MID(G98,FIND("!",G98)+2,99))),ISNUMBER(INDIRECT(LEFT(G98,FIND("!",G98))&amp;CHAR(CODE(MID(G98,FIND("!",G98)+1,1))+1)&amp;MID(G98,FIND("!",G98)+2,99))))),"エラー","")))))</f>
        <v/>
      </c>
      <c r="E98" s="79" t="str">
        <f t="shared" ca="1" si="3"/>
        <v/>
      </c>
      <c r="F98" s="91" t="s">
        <v>425</v>
      </c>
      <c r="G98" s="90" t="str">
        <f>"'"&amp;INDEX(【社内使用欄】システム連携設定!$C:$C,MATCH('【社内使用欄】システム連携用(ブロック別)'!F98,【社内使用欄】システム連携設定!$B:$B,0))&amp;"'!"&amp;INDEX(【社内使用欄】システム連携設定!$D:$D,MATCH('【社内使用欄】システム連携用(ブロック別)'!F98,【社内使用欄】システム連携設定!$B:$B,0))&amp;(INDEX(【社内使用欄】システム連携設定!$F:$F,MATCH('【社内使用欄】システム連携用(ブロック別)'!F98,【社内使用欄】システム連携設定!$B:$B,0))+(ROW()-INDEX(【社内使用欄】システム連携設定!$G:$G,MATCH('【社内使用欄】システム連携用(ブロック別)'!F98,【社内使用欄】システム連携設定!$B:$B,0))))</f>
        <v>'E渭東、F沖洲'!F19</v>
      </c>
    </row>
    <row r="99" spans="1:7" hidden="1">
      <c r="A99" t="s">
        <v>317</v>
      </c>
      <c r="B99" s="85" t="s">
        <v>474</v>
      </c>
      <c r="C99" t="str">
        <f ca="1">IF(
    SUM(
        INDIRECT(
            "'"&amp;
            INDEX(【社内使用欄】システム連携設定!$C:$C,MATCH('【社内使用欄】システム連携用(ブロック別)'!F99,【社内使用欄】システム連携設定!$B:$B,0))&amp;
            "'!"&amp;
            INDEX(【社内使用欄】システム連携設定!$D:$D,MATCH('【社内使用欄】システム連携用(ブロック別)'!F99,【社内使用欄】システム連携設定!$B:$B,0))&amp;
            (INDEX(【社内使用欄】システム連携設定!$F:$F,MATCH('【社内使用欄】システム連携用(ブロック別)'!F99,【社内使用欄】システム連携設定!$B:$B,0))+(ROW()-INDEX(【社内使用欄】システム連携設定!$G:$G,MATCH('【社内使用欄】システム連携用(ブロック別)'!F99,【社内使用欄】システム連携設定!$B:$B,0))))&amp;
            ":"&amp;
            INDEX(【社内使用欄】システム連携設定!$E:$E,MATCH('【社内使用欄】システム連携用(ブロック別)'!F99,【社内使用欄】システム連携設定!$B:$B,0))&amp;
            (INDEX(【社内使用欄】システム連携設定!$F:$F,MATCH('【社内使用欄】システム連携用(ブロック別)'!F99,【社内使用欄】システム連携設定!$B:$B,0))+(ROW()-INDEX(【社内使用欄】システム連携設定!$G:$G,MATCH('【社内使用欄】システム連携用(ブロック別)'!F99,【社内使用欄】システム連携設定!$B:$B,0))))
        )
    )=0,
    "",
    SUM(
        INDIRECT(
            "'"&amp;
            INDEX(【社内使用欄】システム連携設定!$C:$C,MATCH('【社内使用欄】システム連携用(ブロック別)'!F99,【社内使用欄】システム連携設定!$B:$B,0))&amp;
            "'!"&amp;
            INDEX(【社内使用欄】システム連携設定!$D:$D,MATCH('【社内使用欄】システム連携用(ブロック別)'!F99,【社内使用欄】システム連携設定!$B:$B,0))&amp;
            (INDEX(【社内使用欄】システム連携設定!$F:$F,MATCH('【社内使用欄】システム連携用(ブロック別)'!F99,【社内使用欄】システム連携設定!$B:$B,0))+(ROW()-INDEX(【社内使用欄】システム連携設定!$G:$G,MATCH('【社内使用欄】システム連携用(ブロック別)'!F99,【社内使用欄】システム連携設定!$B:$B,0))))&amp;
            ":"&amp;
            INDEX(【社内使用欄】システム連携設定!$E:$E,MATCH('【社内使用欄】システム連携用(ブロック別)'!F99,【社内使用欄】システム連携設定!$B:$B,0))&amp;
            (INDEX(【社内使用欄】システム連携設定!$F:$F,MATCH('【社内使用欄】システム連携用(ブロック別)'!F99,【社内使用欄】システム連携設定!$B:$B,0))+(ROW()-INDEX(【社内使用欄】システム連携設定!$G:$G,MATCH('【社内使用欄】システム連携用(ブロック別)'!F99,【社内使用欄】システム連携設定!$B:$B,0))))
        )
    )
)</f>
        <v/>
      </c>
      <c r="D99" s="82" t="str">
        <f t="shared" ca="1" si="6"/>
        <v/>
      </c>
      <c r="E99" s="79" t="str">
        <f t="shared" ca="1" si="3"/>
        <v/>
      </c>
      <c r="F99" s="91" t="s">
        <v>423</v>
      </c>
      <c r="G99" s="90" t="str">
        <f>"'"&amp;INDEX(【社内使用欄】システム連携設定!$C:$C,MATCH('【社内使用欄】システム連携用(ブロック別)'!F99,【社内使用欄】システム連携設定!$B:$B,0))&amp;"'!"&amp;INDEX(【社内使用欄】システム連携設定!$D:$D,MATCH('【社内使用欄】システム連携用(ブロック別)'!F99,【社内使用欄】システム連携設定!$B:$B,0))&amp;(INDEX(【社内使用欄】システム連携設定!$F:$F,MATCH('【社内使用欄】システム連携用(ブロック別)'!F99,【社内使用欄】システム連携設定!$B:$B,0))+(ROW()-INDEX(【社内使用欄】システム連携設定!$G:$G,MATCH('【社内使用欄】システム連携用(ブロック別)'!F99,【社内使用欄】システム連携設定!$B:$B,0))))</f>
        <v>'E渭東、F沖洲'!F24</v>
      </c>
    </row>
    <row r="100" spans="1:7" hidden="1">
      <c r="A100" t="s">
        <v>317</v>
      </c>
      <c r="B100" s="85" t="s">
        <v>475</v>
      </c>
      <c r="C100" t="str">
        <f ca="1">IF(
    SUM(
        INDIRECT(
            "'"&amp;
            INDEX(【社内使用欄】システム連携設定!$C:$C,MATCH('【社内使用欄】システム連携用(ブロック別)'!F100,【社内使用欄】システム連携設定!$B:$B,0))&amp;
            "'!"&amp;
            INDEX(【社内使用欄】システム連携設定!$D:$D,MATCH('【社内使用欄】システム連携用(ブロック別)'!F100,【社内使用欄】システム連携設定!$B:$B,0))&amp;
            (INDEX(【社内使用欄】システム連携設定!$F:$F,MATCH('【社内使用欄】システム連携用(ブロック別)'!F100,【社内使用欄】システム連携設定!$B:$B,0))+(ROW()-INDEX(【社内使用欄】システム連携設定!$G:$G,MATCH('【社内使用欄】システム連携用(ブロック別)'!F100,【社内使用欄】システム連携設定!$B:$B,0))))&amp;
            ":"&amp;
            INDEX(【社内使用欄】システム連携設定!$E:$E,MATCH('【社内使用欄】システム連携用(ブロック別)'!F100,【社内使用欄】システム連携設定!$B:$B,0))&amp;
            (INDEX(【社内使用欄】システム連携設定!$F:$F,MATCH('【社内使用欄】システム連携用(ブロック別)'!F100,【社内使用欄】システム連携設定!$B:$B,0))+(ROW()-INDEX(【社内使用欄】システム連携設定!$G:$G,MATCH('【社内使用欄】システム連携用(ブロック別)'!F100,【社内使用欄】システム連携設定!$B:$B,0))))
        )
    )=0,
    "",
    SUM(
        INDIRECT(
            "'"&amp;
            INDEX(【社内使用欄】システム連携設定!$C:$C,MATCH('【社内使用欄】システム連携用(ブロック別)'!F100,【社内使用欄】システム連携設定!$B:$B,0))&amp;
            "'!"&amp;
            INDEX(【社内使用欄】システム連携設定!$D:$D,MATCH('【社内使用欄】システム連携用(ブロック別)'!F100,【社内使用欄】システム連携設定!$B:$B,0))&amp;
            (INDEX(【社内使用欄】システム連携設定!$F:$F,MATCH('【社内使用欄】システム連携用(ブロック別)'!F100,【社内使用欄】システム連携設定!$B:$B,0))+(ROW()-INDEX(【社内使用欄】システム連携設定!$G:$G,MATCH('【社内使用欄】システム連携用(ブロック別)'!F100,【社内使用欄】システム連携設定!$B:$B,0))))&amp;
            ":"&amp;
            INDEX(【社内使用欄】システム連携設定!$E:$E,MATCH('【社内使用欄】システム連携用(ブロック別)'!F100,【社内使用欄】システム連携設定!$B:$B,0))&amp;
            (INDEX(【社内使用欄】システム連携設定!$F:$F,MATCH('【社内使用欄】システム連携用(ブロック別)'!F100,【社内使用欄】システム連携設定!$B:$B,0))+(ROW()-INDEX(【社内使用欄】システム連携設定!$G:$G,MATCH('【社内使用欄】システム連携用(ブロック別)'!F100,【社内使用欄】システム連携設定!$B:$B,0))))
        )
    )
)</f>
        <v/>
      </c>
      <c r="D100" s="82" t="str">
        <f t="shared" ref="D100:D120" ca="1" si="7">IF(AND(ISNUMBER(INDIRECT(G100)),NOT(ISNUMBER(INDIRECT(LEFT(G100,FIND("!",G100))&amp;CHAR(CODE(MID(G100,FIND("!",G100)+1,1))+1)&amp;MID(G100,FIND("!",G100)+2,99)))),NOT(ISNUMBER(INDIRECT(LEFT(G100,FIND("!",G100))&amp;CHAR(CODE(MID(G100,FIND("!",G100)+1,1))+2)&amp;MID(G100,FIND("!",G100)+2,99))))),"戸建",
IF(AND(NOT(ISNUMBER(INDIRECT(G100))),ISNUMBER(INDIRECT(LEFT(G100,FIND("!",G100))&amp;CHAR(CODE(MID(G100,FIND("!",G100)+1,1))+1)&amp;MID(G100,FIND("!",G100)+2,99))),NOT(ISNUMBER(INDIRECT(LEFT(G100,FIND("!",G100))&amp;CHAR(CODE(MID(G100,FIND("!",G100)+1,1))+2)&amp;MID(G100,FIND("!",G100)+2,99))))),"集合",
IF(AND(ISNUMBER(INDIRECT(G100)),ISNUMBER(INDIRECT(LEFT(G100,FIND("!",G100))&amp;CHAR(CODE(MID(G100,FIND("!",G100)+1,1))+1)&amp;MID(G100,FIND("!",G100)+2,99))),NOT(ISNUMBER(INDIRECT(LEFT(G100,FIND("!",G100))&amp;CHAR(CODE(MID(G100,FIND("!",G100)+1,1))+2)&amp;MID(G100,FIND("!",G100)+2,99))))),"事業所除外",
IF(AND(NOT(ISNUMBER(INDIRECT(G100))),NOT(ISNUMBER(INDIRECT(LEFT(G100,FIND("!",G100))&amp;CHAR(CODE(MID(G100,FIND("!",G100)+1,1))+1)&amp;MID(G100,FIND("!",G100)+2,99)))),ISNUMBER(INDIRECT(LEFT(G100,FIND("!",G100))&amp;CHAR(CODE(MID(G100,FIND("!",G100)+1,1))+2)&amp;MID(G100,FIND("!",G100)+2,99)))),"全戸",
IF(OR(AND(ISNUMBER(INDIRECT(LEFT(G100,FIND("!",G100))&amp;CHAR(CODE(MID(G100,FIND("!",G100)+1,1))+2)&amp;MID(G100,FIND("!",G100)+2,99))),ISNUMBER(INDIRECT(G100))),AND(ISNUMBER(INDIRECT(LEFT(G100,FIND("!",G100))&amp;CHAR(CODE(MID(G100,FIND("!",G100)+1,1))+2)&amp;MID(G100,FIND("!",G100)+2,99))),ISNUMBER(INDIRECT(LEFT(G100,FIND("!",G100))&amp;CHAR(CODE(MID(G100,FIND("!",G100)+1,1))+1)&amp;MID(G100,FIND("!",G100)+2,99))))),"エラー","")))))</f>
        <v/>
      </c>
      <c r="E100" s="79" t="str">
        <f t="shared" ca="1" si="3"/>
        <v/>
      </c>
      <c r="F100" s="91" t="s">
        <v>423</v>
      </c>
      <c r="G100" s="90" t="str">
        <f>"'"&amp;INDEX(【社内使用欄】システム連携設定!$C:$C,MATCH('【社内使用欄】システム連携用(ブロック別)'!F100,【社内使用欄】システム連携設定!$B:$B,0))&amp;"'!"&amp;INDEX(【社内使用欄】システム連携設定!$D:$D,MATCH('【社内使用欄】システム連携用(ブロック別)'!F100,【社内使用欄】システム連携設定!$B:$B,0))&amp;(INDEX(【社内使用欄】システム連携設定!$F:$F,MATCH('【社内使用欄】システム連携用(ブロック別)'!F100,【社内使用欄】システム連携設定!$B:$B,0))+(ROW()-INDEX(【社内使用欄】システム連携設定!$G:$G,MATCH('【社内使用欄】システム連携用(ブロック別)'!F100,【社内使用欄】システム連携設定!$B:$B,0))))</f>
        <v>'E渭東、F沖洲'!F25</v>
      </c>
    </row>
    <row r="101" spans="1:7" hidden="1">
      <c r="A101" t="s">
        <v>317</v>
      </c>
      <c r="B101" s="85" t="s">
        <v>476</v>
      </c>
      <c r="C101" t="str">
        <f ca="1">IF(
    SUM(
        INDIRECT(
            "'"&amp;
            INDEX(【社内使用欄】システム連携設定!$C:$C,MATCH('【社内使用欄】システム連携用(ブロック別)'!F101,【社内使用欄】システム連携設定!$B:$B,0))&amp;
            "'!"&amp;
            INDEX(【社内使用欄】システム連携設定!$D:$D,MATCH('【社内使用欄】システム連携用(ブロック別)'!F101,【社内使用欄】システム連携設定!$B:$B,0))&amp;
            (INDEX(【社内使用欄】システム連携設定!$F:$F,MATCH('【社内使用欄】システム連携用(ブロック別)'!F101,【社内使用欄】システム連携設定!$B:$B,0))+(ROW()-INDEX(【社内使用欄】システム連携設定!$G:$G,MATCH('【社内使用欄】システム連携用(ブロック別)'!F101,【社内使用欄】システム連携設定!$B:$B,0))))&amp;
            ":"&amp;
            INDEX(【社内使用欄】システム連携設定!$E:$E,MATCH('【社内使用欄】システム連携用(ブロック別)'!F101,【社内使用欄】システム連携設定!$B:$B,0))&amp;
            (INDEX(【社内使用欄】システム連携設定!$F:$F,MATCH('【社内使用欄】システム連携用(ブロック別)'!F101,【社内使用欄】システム連携設定!$B:$B,0))+(ROW()-INDEX(【社内使用欄】システム連携設定!$G:$G,MATCH('【社内使用欄】システム連携用(ブロック別)'!F101,【社内使用欄】システム連携設定!$B:$B,0))))
        )
    )=0,
    "",
    SUM(
        INDIRECT(
            "'"&amp;
            INDEX(【社内使用欄】システム連携設定!$C:$C,MATCH('【社内使用欄】システム連携用(ブロック別)'!F101,【社内使用欄】システム連携設定!$B:$B,0))&amp;
            "'!"&amp;
            INDEX(【社内使用欄】システム連携設定!$D:$D,MATCH('【社内使用欄】システム連携用(ブロック別)'!F101,【社内使用欄】システム連携設定!$B:$B,0))&amp;
            (INDEX(【社内使用欄】システム連携設定!$F:$F,MATCH('【社内使用欄】システム連携用(ブロック別)'!F101,【社内使用欄】システム連携設定!$B:$B,0))+(ROW()-INDEX(【社内使用欄】システム連携設定!$G:$G,MATCH('【社内使用欄】システム連携用(ブロック別)'!F101,【社内使用欄】システム連携設定!$B:$B,0))))&amp;
            ":"&amp;
            INDEX(【社内使用欄】システム連携設定!$E:$E,MATCH('【社内使用欄】システム連携用(ブロック別)'!F101,【社内使用欄】システム連携設定!$B:$B,0))&amp;
            (INDEX(【社内使用欄】システム連携設定!$F:$F,MATCH('【社内使用欄】システム連携用(ブロック別)'!F101,【社内使用欄】システム連携設定!$B:$B,0))+(ROW()-INDEX(【社内使用欄】システム連携設定!$G:$G,MATCH('【社内使用欄】システム連携用(ブロック別)'!F101,【社内使用欄】システム連携設定!$B:$B,0))))
        )
    )
)</f>
        <v/>
      </c>
      <c r="D101" s="82" t="str">
        <f t="shared" ca="1" si="7"/>
        <v/>
      </c>
      <c r="E101" s="79" t="str">
        <f t="shared" ca="1" si="3"/>
        <v/>
      </c>
      <c r="F101" s="91" t="s">
        <v>423</v>
      </c>
      <c r="G101" s="90" t="str">
        <f>"'"&amp;INDEX(【社内使用欄】システム連携設定!$C:$C,MATCH('【社内使用欄】システム連携用(ブロック別)'!F101,【社内使用欄】システム連携設定!$B:$B,0))&amp;"'!"&amp;INDEX(【社内使用欄】システム連携設定!$D:$D,MATCH('【社内使用欄】システム連携用(ブロック別)'!F101,【社内使用欄】システム連携設定!$B:$B,0))&amp;(INDEX(【社内使用欄】システム連携設定!$F:$F,MATCH('【社内使用欄】システム連携用(ブロック別)'!F101,【社内使用欄】システム連携設定!$B:$B,0))+(ROW()-INDEX(【社内使用欄】システム連携設定!$G:$G,MATCH('【社内使用欄】システム連携用(ブロック別)'!F101,【社内使用欄】システム連携設定!$B:$B,0))))</f>
        <v>'E渭東、F沖洲'!F26</v>
      </c>
    </row>
    <row r="102" spans="1:7" hidden="1">
      <c r="A102" t="s">
        <v>317</v>
      </c>
      <c r="B102" s="85" t="s">
        <v>477</v>
      </c>
      <c r="C102" t="str">
        <f ca="1">IF(
    SUM(
        INDIRECT(
            "'"&amp;
            INDEX(【社内使用欄】システム連携設定!$C:$C,MATCH('【社内使用欄】システム連携用(ブロック別)'!F102,【社内使用欄】システム連携設定!$B:$B,0))&amp;
            "'!"&amp;
            INDEX(【社内使用欄】システム連携設定!$D:$D,MATCH('【社内使用欄】システム連携用(ブロック別)'!F102,【社内使用欄】システム連携設定!$B:$B,0))&amp;
            (INDEX(【社内使用欄】システム連携設定!$F:$F,MATCH('【社内使用欄】システム連携用(ブロック別)'!F102,【社内使用欄】システム連携設定!$B:$B,0))+(ROW()-INDEX(【社内使用欄】システム連携設定!$G:$G,MATCH('【社内使用欄】システム連携用(ブロック別)'!F102,【社内使用欄】システム連携設定!$B:$B,0))))&amp;
            ":"&amp;
            INDEX(【社内使用欄】システム連携設定!$E:$E,MATCH('【社内使用欄】システム連携用(ブロック別)'!F102,【社内使用欄】システム連携設定!$B:$B,0))&amp;
            (INDEX(【社内使用欄】システム連携設定!$F:$F,MATCH('【社内使用欄】システム連携用(ブロック別)'!F102,【社内使用欄】システム連携設定!$B:$B,0))+(ROW()-INDEX(【社内使用欄】システム連携設定!$G:$G,MATCH('【社内使用欄】システム連携用(ブロック別)'!F102,【社内使用欄】システム連携設定!$B:$B,0))))
        )
    )=0,
    "",
    SUM(
        INDIRECT(
            "'"&amp;
            INDEX(【社内使用欄】システム連携設定!$C:$C,MATCH('【社内使用欄】システム連携用(ブロック別)'!F102,【社内使用欄】システム連携設定!$B:$B,0))&amp;
            "'!"&amp;
            INDEX(【社内使用欄】システム連携設定!$D:$D,MATCH('【社内使用欄】システム連携用(ブロック別)'!F102,【社内使用欄】システム連携設定!$B:$B,0))&amp;
            (INDEX(【社内使用欄】システム連携設定!$F:$F,MATCH('【社内使用欄】システム連携用(ブロック別)'!F102,【社内使用欄】システム連携設定!$B:$B,0))+(ROW()-INDEX(【社内使用欄】システム連携設定!$G:$G,MATCH('【社内使用欄】システム連携用(ブロック別)'!F102,【社内使用欄】システム連携設定!$B:$B,0))))&amp;
            ":"&amp;
            INDEX(【社内使用欄】システム連携設定!$E:$E,MATCH('【社内使用欄】システム連携用(ブロック別)'!F102,【社内使用欄】システム連携設定!$B:$B,0))&amp;
            (INDEX(【社内使用欄】システム連携設定!$F:$F,MATCH('【社内使用欄】システム連携用(ブロック別)'!F102,【社内使用欄】システム連携設定!$B:$B,0))+(ROW()-INDEX(【社内使用欄】システム連携設定!$G:$G,MATCH('【社内使用欄】システム連携用(ブロック別)'!F102,【社内使用欄】システム連携設定!$B:$B,0))))
        )
    )
)</f>
        <v/>
      </c>
      <c r="D102" s="82" t="str">
        <f t="shared" ca="1" si="7"/>
        <v/>
      </c>
      <c r="E102" s="79" t="str">
        <f t="shared" ca="1" si="3"/>
        <v/>
      </c>
      <c r="F102" s="91" t="s">
        <v>423</v>
      </c>
      <c r="G102" s="90" t="str">
        <f>"'"&amp;INDEX(【社内使用欄】システム連携設定!$C:$C,MATCH('【社内使用欄】システム連携用(ブロック別)'!F102,【社内使用欄】システム連携設定!$B:$B,0))&amp;"'!"&amp;INDEX(【社内使用欄】システム連携設定!$D:$D,MATCH('【社内使用欄】システム連携用(ブロック別)'!F102,【社内使用欄】システム連携設定!$B:$B,0))&amp;(INDEX(【社内使用欄】システム連携設定!$F:$F,MATCH('【社内使用欄】システム連携用(ブロック別)'!F102,【社内使用欄】システム連携設定!$B:$B,0))+(ROW()-INDEX(【社内使用欄】システム連携設定!$G:$G,MATCH('【社内使用欄】システム連携用(ブロック別)'!F102,【社内使用欄】システム連携設定!$B:$B,0))))</f>
        <v>'E渭東、F沖洲'!F27</v>
      </c>
    </row>
    <row r="103" spans="1:7" hidden="1">
      <c r="A103" t="s">
        <v>317</v>
      </c>
      <c r="B103" s="85" t="s">
        <v>478</v>
      </c>
      <c r="C103" t="str">
        <f ca="1">IF(
    SUM(
        INDIRECT(
            "'"&amp;
            INDEX(【社内使用欄】システム連携設定!$C:$C,MATCH('【社内使用欄】システム連携用(ブロック別)'!F103,【社内使用欄】システム連携設定!$B:$B,0))&amp;
            "'!"&amp;
            INDEX(【社内使用欄】システム連携設定!$D:$D,MATCH('【社内使用欄】システム連携用(ブロック別)'!F103,【社内使用欄】システム連携設定!$B:$B,0))&amp;
            (INDEX(【社内使用欄】システム連携設定!$F:$F,MATCH('【社内使用欄】システム連携用(ブロック別)'!F103,【社内使用欄】システム連携設定!$B:$B,0))+(ROW()-INDEX(【社内使用欄】システム連携設定!$G:$G,MATCH('【社内使用欄】システム連携用(ブロック別)'!F103,【社内使用欄】システム連携設定!$B:$B,0))))&amp;
            ":"&amp;
            INDEX(【社内使用欄】システム連携設定!$E:$E,MATCH('【社内使用欄】システム連携用(ブロック別)'!F103,【社内使用欄】システム連携設定!$B:$B,0))&amp;
            (INDEX(【社内使用欄】システム連携設定!$F:$F,MATCH('【社内使用欄】システム連携用(ブロック別)'!F103,【社内使用欄】システム連携設定!$B:$B,0))+(ROW()-INDEX(【社内使用欄】システム連携設定!$G:$G,MATCH('【社内使用欄】システム連携用(ブロック別)'!F103,【社内使用欄】システム連携設定!$B:$B,0))))
        )
    )=0,
    "",
    SUM(
        INDIRECT(
            "'"&amp;
            INDEX(【社内使用欄】システム連携設定!$C:$C,MATCH('【社内使用欄】システム連携用(ブロック別)'!F103,【社内使用欄】システム連携設定!$B:$B,0))&amp;
            "'!"&amp;
            INDEX(【社内使用欄】システム連携設定!$D:$D,MATCH('【社内使用欄】システム連携用(ブロック別)'!F103,【社内使用欄】システム連携設定!$B:$B,0))&amp;
            (INDEX(【社内使用欄】システム連携設定!$F:$F,MATCH('【社内使用欄】システム連携用(ブロック別)'!F103,【社内使用欄】システム連携設定!$B:$B,0))+(ROW()-INDEX(【社内使用欄】システム連携設定!$G:$G,MATCH('【社内使用欄】システム連携用(ブロック別)'!F103,【社内使用欄】システム連携設定!$B:$B,0))))&amp;
            ":"&amp;
            INDEX(【社内使用欄】システム連携設定!$E:$E,MATCH('【社内使用欄】システム連携用(ブロック別)'!F103,【社内使用欄】システム連携設定!$B:$B,0))&amp;
            (INDEX(【社内使用欄】システム連携設定!$F:$F,MATCH('【社内使用欄】システム連携用(ブロック別)'!F103,【社内使用欄】システム連携設定!$B:$B,0))+(ROW()-INDEX(【社内使用欄】システム連携設定!$G:$G,MATCH('【社内使用欄】システム連携用(ブロック別)'!F103,【社内使用欄】システム連携設定!$B:$B,0))))
        )
    )
)</f>
        <v/>
      </c>
      <c r="D103" s="82" t="str">
        <f t="shared" ca="1" si="7"/>
        <v/>
      </c>
      <c r="E103" s="79" t="str">
        <f t="shared" ca="1" si="3"/>
        <v/>
      </c>
      <c r="F103" s="91" t="s">
        <v>423</v>
      </c>
      <c r="G103" s="90" t="str">
        <f>"'"&amp;INDEX(【社内使用欄】システム連携設定!$C:$C,MATCH('【社内使用欄】システム連携用(ブロック別)'!F103,【社内使用欄】システム連携設定!$B:$B,0))&amp;"'!"&amp;INDEX(【社内使用欄】システム連携設定!$D:$D,MATCH('【社内使用欄】システム連携用(ブロック別)'!F103,【社内使用欄】システム連携設定!$B:$B,0))&amp;(INDEX(【社内使用欄】システム連携設定!$F:$F,MATCH('【社内使用欄】システム連携用(ブロック別)'!F103,【社内使用欄】システム連携設定!$B:$B,0))+(ROW()-INDEX(【社内使用欄】システム連携設定!$G:$G,MATCH('【社内使用欄】システム連携用(ブロック別)'!F103,【社内使用欄】システム連携設定!$B:$B,0))))</f>
        <v>'E渭東、F沖洲'!F28</v>
      </c>
    </row>
    <row r="104" spans="1:7" hidden="1">
      <c r="A104" t="s">
        <v>317</v>
      </c>
      <c r="B104" s="85" t="s">
        <v>479</v>
      </c>
      <c r="C104" t="str">
        <f ca="1">IF(
    SUM(
        INDIRECT(
            "'"&amp;
            INDEX(【社内使用欄】システム連携設定!$C:$C,MATCH('【社内使用欄】システム連携用(ブロック別)'!F104,【社内使用欄】システム連携設定!$B:$B,0))&amp;
            "'!"&amp;
            INDEX(【社内使用欄】システム連携設定!$D:$D,MATCH('【社内使用欄】システム連携用(ブロック別)'!F104,【社内使用欄】システム連携設定!$B:$B,0))&amp;
            (INDEX(【社内使用欄】システム連携設定!$F:$F,MATCH('【社内使用欄】システム連携用(ブロック別)'!F104,【社内使用欄】システム連携設定!$B:$B,0))+(ROW()-INDEX(【社内使用欄】システム連携設定!$G:$G,MATCH('【社内使用欄】システム連携用(ブロック別)'!F104,【社内使用欄】システム連携設定!$B:$B,0))))&amp;
            ":"&amp;
            INDEX(【社内使用欄】システム連携設定!$E:$E,MATCH('【社内使用欄】システム連携用(ブロック別)'!F104,【社内使用欄】システム連携設定!$B:$B,0))&amp;
            (INDEX(【社内使用欄】システム連携設定!$F:$F,MATCH('【社内使用欄】システム連携用(ブロック別)'!F104,【社内使用欄】システム連携設定!$B:$B,0))+(ROW()-INDEX(【社内使用欄】システム連携設定!$G:$G,MATCH('【社内使用欄】システム連携用(ブロック別)'!F104,【社内使用欄】システム連携設定!$B:$B,0))))
        )
    )=0,
    "",
    SUM(
        INDIRECT(
            "'"&amp;
            INDEX(【社内使用欄】システム連携設定!$C:$C,MATCH('【社内使用欄】システム連携用(ブロック別)'!F104,【社内使用欄】システム連携設定!$B:$B,0))&amp;
            "'!"&amp;
            INDEX(【社内使用欄】システム連携設定!$D:$D,MATCH('【社内使用欄】システム連携用(ブロック別)'!F104,【社内使用欄】システム連携設定!$B:$B,0))&amp;
            (INDEX(【社内使用欄】システム連携設定!$F:$F,MATCH('【社内使用欄】システム連携用(ブロック別)'!F104,【社内使用欄】システム連携設定!$B:$B,0))+(ROW()-INDEX(【社内使用欄】システム連携設定!$G:$G,MATCH('【社内使用欄】システム連携用(ブロック別)'!F104,【社内使用欄】システム連携設定!$B:$B,0))))&amp;
            ":"&amp;
            INDEX(【社内使用欄】システム連携設定!$E:$E,MATCH('【社内使用欄】システム連携用(ブロック別)'!F104,【社内使用欄】システム連携設定!$B:$B,0))&amp;
            (INDEX(【社内使用欄】システム連携設定!$F:$F,MATCH('【社内使用欄】システム連携用(ブロック別)'!F104,【社内使用欄】システム連携設定!$B:$B,0))+(ROW()-INDEX(【社内使用欄】システム連携設定!$G:$G,MATCH('【社内使用欄】システム連携用(ブロック別)'!F104,【社内使用欄】システム連携設定!$B:$B,0))))
        )
    )
)</f>
        <v/>
      </c>
      <c r="D104" s="82" t="str">
        <f t="shared" ca="1" si="7"/>
        <v/>
      </c>
      <c r="E104" s="79" t="str">
        <f t="shared" ca="1" si="3"/>
        <v/>
      </c>
      <c r="F104" s="91" t="s">
        <v>423</v>
      </c>
      <c r="G104" s="90" t="str">
        <f>"'"&amp;INDEX(【社内使用欄】システム連携設定!$C:$C,MATCH('【社内使用欄】システム連携用(ブロック別)'!F104,【社内使用欄】システム連携設定!$B:$B,0))&amp;"'!"&amp;INDEX(【社内使用欄】システム連携設定!$D:$D,MATCH('【社内使用欄】システム連携用(ブロック別)'!F104,【社内使用欄】システム連携設定!$B:$B,0))&amp;(INDEX(【社内使用欄】システム連携設定!$F:$F,MATCH('【社内使用欄】システム連携用(ブロック別)'!F104,【社内使用欄】システム連携設定!$B:$B,0))+(ROW()-INDEX(【社内使用欄】システム連携設定!$G:$G,MATCH('【社内使用欄】システム連携用(ブロック別)'!F104,【社内使用欄】システム連携設定!$B:$B,0))))</f>
        <v>'E渭東、F沖洲'!F29</v>
      </c>
    </row>
    <row r="105" spans="1:7" hidden="1">
      <c r="A105" t="s">
        <v>317</v>
      </c>
      <c r="B105" s="85" t="s">
        <v>480</v>
      </c>
      <c r="C105" t="str">
        <f ca="1">IF(
    SUM(
        INDIRECT(
            "'"&amp;
            INDEX(【社内使用欄】システム連携設定!$C:$C,MATCH('【社内使用欄】システム連携用(ブロック別)'!F105,【社内使用欄】システム連携設定!$B:$B,0))&amp;
            "'!"&amp;
            INDEX(【社内使用欄】システム連携設定!$D:$D,MATCH('【社内使用欄】システム連携用(ブロック別)'!F105,【社内使用欄】システム連携設定!$B:$B,0))&amp;
            (INDEX(【社内使用欄】システム連携設定!$F:$F,MATCH('【社内使用欄】システム連携用(ブロック別)'!F105,【社内使用欄】システム連携設定!$B:$B,0))+(ROW()-INDEX(【社内使用欄】システム連携設定!$G:$G,MATCH('【社内使用欄】システム連携用(ブロック別)'!F105,【社内使用欄】システム連携設定!$B:$B,0))))&amp;
            ":"&amp;
            INDEX(【社内使用欄】システム連携設定!$E:$E,MATCH('【社内使用欄】システム連携用(ブロック別)'!F105,【社内使用欄】システム連携設定!$B:$B,0))&amp;
            (INDEX(【社内使用欄】システム連携設定!$F:$F,MATCH('【社内使用欄】システム連携用(ブロック別)'!F105,【社内使用欄】システム連携設定!$B:$B,0))+(ROW()-INDEX(【社内使用欄】システム連携設定!$G:$G,MATCH('【社内使用欄】システム連携用(ブロック別)'!F105,【社内使用欄】システム連携設定!$B:$B,0))))
        )
    )=0,
    "",
    SUM(
        INDIRECT(
            "'"&amp;
            INDEX(【社内使用欄】システム連携設定!$C:$C,MATCH('【社内使用欄】システム連携用(ブロック別)'!F105,【社内使用欄】システム連携設定!$B:$B,0))&amp;
            "'!"&amp;
            INDEX(【社内使用欄】システム連携設定!$D:$D,MATCH('【社内使用欄】システム連携用(ブロック別)'!F105,【社内使用欄】システム連携設定!$B:$B,0))&amp;
            (INDEX(【社内使用欄】システム連携設定!$F:$F,MATCH('【社内使用欄】システム連携用(ブロック別)'!F105,【社内使用欄】システム連携設定!$B:$B,0))+(ROW()-INDEX(【社内使用欄】システム連携設定!$G:$G,MATCH('【社内使用欄】システム連携用(ブロック別)'!F105,【社内使用欄】システム連携設定!$B:$B,0))))&amp;
            ":"&amp;
            INDEX(【社内使用欄】システム連携設定!$E:$E,MATCH('【社内使用欄】システム連携用(ブロック別)'!F105,【社内使用欄】システム連携設定!$B:$B,0))&amp;
            (INDEX(【社内使用欄】システム連携設定!$F:$F,MATCH('【社内使用欄】システム連携用(ブロック別)'!F105,【社内使用欄】システム連携設定!$B:$B,0))+(ROW()-INDEX(【社内使用欄】システム連携設定!$G:$G,MATCH('【社内使用欄】システム連携用(ブロック別)'!F105,【社内使用欄】システム連携設定!$B:$B,0))))
        )
    )
)</f>
        <v/>
      </c>
      <c r="D105" s="82" t="str">
        <f t="shared" ca="1" si="7"/>
        <v/>
      </c>
      <c r="E105" s="79" t="str">
        <f t="shared" ca="1" si="3"/>
        <v/>
      </c>
      <c r="F105" s="91" t="s">
        <v>423</v>
      </c>
      <c r="G105" s="90" t="str">
        <f>"'"&amp;INDEX(【社内使用欄】システム連携設定!$C:$C,MATCH('【社内使用欄】システム連携用(ブロック別)'!F105,【社内使用欄】システム連携設定!$B:$B,0))&amp;"'!"&amp;INDEX(【社内使用欄】システム連携設定!$D:$D,MATCH('【社内使用欄】システム連携用(ブロック別)'!F105,【社内使用欄】システム連携設定!$B:$B,0))&amp;(INDEX(【社内使用欄】システム連携設定!$F:$F,MATCH('【社内使用欄】システム連携用(ブロック別)'!F105,【社内使用欄】システム連携設定!$B:$B,0))+(ROW()-INDEX(【社内使用欄】システム連携設定!$G:$G,MATCH('【社内使用欄】システム連携用(ブロック別)'!F105,【社内使用欄】システム連携設定!$B:$B,0))))</f>
        <v>'E渭東、F沖洲'!F30</v>
      </c>
    </row>
    <row r="106" spans="1:7" hidden="1">
      <c r="A106" t="s">
        <v>317</v>
      </c>
      <c r="B106" s="85" t="s">
        <v>481</v>
      </c>
      <c r="C106" t="str">
        <f ca="1">IF(
    SUM(
        INDIRECT(
            "'"&amp;
            INDEX(【社内使用欄】システム連携設定!$C:$C,MATCH('【社内使用欄】システム連携用(ブロック別)'!F106,【社内使用欄】システム連携設定!$B:$B,0))&amp;
            "'!"&amp;
            INDEX(【社内使用欄】システム連携設定!$D:$D,MATCH('【社内使用欄】システム連携用(ブロック別)'!F106,【社内使用欄】システム連携設定!$B:$B,0))&amp;
            (INDEX(【社内使用欄】システム連携設定!$F:$F,MATCH('【社内使用欄】システム連携用(ブロック別)'!F106,【社内使用欄】システム連携設定!$B:$B,0))+(ROW()-INDEX(【社内使用欄】システム連携設定!$G:$G,MATCH('【社内使用欄】システム連携用(ブロック別)'!F106,【社内使用欄】システム連携設定!$B:$B,0))))&amp;
            ":"&amp;
            INDEX(【社内使用欄】システム連携設定!$E:$E,MATCH('【社内使用欄】システム連携用(ブロック別)'!F106,【社内使用欄】システム連携設定!$B:$B,0))&amp;
            (INDEX(【社内使用欄】システム連携設定!$F:$F,MATCH('【社内使用欄】システム連携用(ブロック別)'!F106,【社内使用欄】システム連携設定!$B:$B,0))+(ROW()-INDEX(【社内使用欄】システム連携設定!$G:$G,MATCH('【社内使用欄】システム連携用(ブロック別)'!F106,【社内使用欄】システム連携設定!$B:$B,0))))
        )
    )=0,
    "",
    SUM(
        INDIRECT(
            "'"&amp;
            INDEX(【社内使用欄】システム連携設定!$C:$C,MATCH('【社内使用欄】システム連携用(ブロック別)'!F106,【社内使用欄】システム連携設定!$B:$B,0))&amp;
            "'!"&amp;
            INDEX(【社内使用欄】システム連携設定!$D:$D,MATCH('【社内使用欄】システム連携用(ブロック別)'!F106,【社内使用欄】システム連携設定!$B:$B,0))&amp;
            (INDEX(【社内使用欄】システム連携設定!$F:$F,MATCH('【社内使用欄】システム連携用(ブロック別)'!F106,【社内使用欄】システム連携設定!$B:$B,0))+(ROW()-INDEX(【社内使用欄】システム連携設定!$G:$G,MATCH('【社内使用欄】システム連携用(ブロック別)'!F106,【社内使用欄】システム連携設定!$B:$B,0))))&amp;
            ":"&amp;
            INDEX(【社内使用欄】システム連携設定!$E:$E,MATCH('【社内使用欄】システム連携用(ブロック別)'!F106,【社内使用欄】システム連携設定!$B:$B,0))&amp;
            (INDEX(【社内使用欄】システム連携設定!$F:$F,MATCH('【社内使用欄】システム連携用(ブロック別)'!F106,【社内使用欄】システム連携設定!$B:$B,0))+(ROW()-INDEX(【社内使用欄】システム連携設定!$G:$G,MATCH('【社内使用欄】システム連携用(ブロック別)'!F106,【社内使用欄】システム連携設定!$B:$B,0))))
        )
    )
)</f>
        <v/>
      </c>
      <c r="D106" s="82" t="str">
        <f t="shared" ca="1" si="7"/>
        <v/>
      </c>
      <c r="E106" s="79" t="str">
        <f t="shared" ca="1" si="3"/>
        <v/>
      </c>
      <c r="F106" s="91" t="s">
        <v>423</v>
      </c>
      <c r="G106" s="90" t="str">
        <f>"'"&amp;INDEX(【社内使用欄】システム連携設定!$C:$C,MATCH('【社内使用欄】システム連携用(ブロック別)'!F106,【社内使用欄】システム連携設定!$B:$B,0))&amp;"'!"&amp;INDEX(【社内使用欄】システム連携設定!$D:$D,MATCH('【社内使用欄】システム連携用(ブロック別)'!F106,【社内使用欄】システム連携設定!$B:$B,0))&amp;(INDEX(【社内使用欄】システム連携設定!$F:$F,MATCH('【社内使用欄】システム連携用(ブロック別)'!F106,【社内使用欄】システム連携設定!$B:$B,0))+(ROW()-INDEX(【社内使用欄】システム連携設定!$G:$G,MATCH('【社内使用欄】システム連携用(ブロック別)'!F106,【社内使用欄】システム連携設定!$B:$B,0))))</f>
        <v>'E渭東、F沖洲'!F31</v>
      </c>
    </row>
    <row r="107" spans="1:7" hidden="1">
      <c r="A107" t="s">
        <v>317</v>
      </c>
      <c r="B107" s="85" t="s">
        <v>482</v>
      </c>
      <c r="C107" t="str">
        <f ca="1">IF(
    SUM(
        INDIRECT(
            "'"&amp;
            INDEX(【社内使用欄】システム連携設定!$C:$C,MATCH('【社内使用欄】システム連携用(ブロック別)'!F107,【社内使用欄】システム連携設定!$B:$B,0))&amp;
            "'!"&amp;
            INDEX(【社内使用欄】システム連携設定!$D:$D,MATCH('【社内使用欄】システム連携用(ブロック別)'!F107,【社内使用欄】システム連携設定!$B:$B,0))&amp;
            (INDEX(【社内使用欄】システム連携設定!$F:$F,MATCH('【社内使用欄】システム連携用(ブロック別)'!F107,【社内使用欄】システム連携設定!$B:$B,0))+(ROW()-INDEX(【社内使用欄】システム連携設定!$G:$G,MATCH('【社内使用欄】システム連携用(ブロック別)'!F107,【社内使用欄】システム連携設定!$B:$B,0))))&amp;
            ":"&amp;
            INDEX(【社内使用欄】システム連携設定!$E:$E,MATCH('【社内使用欄】システム連携用(ブロック別)'!F107,【社内使用欄】システム連携設定!$B:$B,0))&amp;
            (INDEX(【社内使用欄】システム連携設定!$F:$F,MATCH('【社内使用欄】システム連携用(ブロック別)'!F107,【社内使用欄】システム連携設定!$B:$B,0))+(ROW()-INDEX(【社内使用欄】システム連携設定!$G:$G,MATCH('【社内使用欄】システム連携用(ブロック別)'!F107,【社内使用欄】システム連携設定!$B:$B,0))))
        )
    )=0,
    "",
    SUM(
        INDIRECT(
            "'"&amp;
            INDEX(【社内使用欄】システム連携設定!$C:$C,MATCH('【社内使用欄】システム連携用(ブロック別)'!F107,【社内使用欄】システム連携設定!$B:$B,0))&amp;
            "'!"&amp;
            INDEX(【社内使用欄】システム連携設定!$D:$D,MATCH('【社内使用欄】システム連携用(ブロック別)'!F107,【社内使用欄】システム連携設定!$B:$B,0))&amp;
            (INDEX(【社内使用欄】システム連携設定!$F:$F,MATCH('【社内使用欄】システム連携用(ブロック別)'!F107,【社内使用欄】システム連携設定!$B:$B,0))+(ROW()-INDEX(【社内使用欄】システム連携設定!$G:$G,MATCH('【社内使用欄】システム連携用(ブロック別)'!F107,【社内使用欄】システム連携設定!$B:$B,0))))&amp;
            ":"&amp;
            INDEX(【社内使用欄】システム連携設定!$E:$E,MATCH('【社内使用欄】システム連携用(ブロック別)'!F107,【社内使用欄】システム連携設定!$B:$B,0))&amp;
            (INDEX(【社内使用欄】システム連携設定!$F:$F,MATCH('【社内使用欄】システム連携用(ブロック別)'!F107,【社内使用欄】システム連携設定!$B:$B,0))+(ROW()-INDEX(【社内使用欄】システム連携設定!$G:$G,MATCH('【社内使用欄】システム連携用(ブロック別)'!F107,【社内使用欄】システム連携設定!$B:$B,0))))
        )
    )
)</f>
        <v/>
      </c>
      <c r="D107" s="82" t="str">
        <f t="shared" ca="1" si="7"/>
        <v/>
      </c>
      <c r="E107" s="79" t="str">
        <f t="shared" ca="1" si="3"/>
        <v/>
      </c>
      <c r="F107" s="91" t="s">
        <v>423</v>
      </c>
      <c r="G107" s="90" t="str">
        <f>"'"&amp;INDEX(【社内使用欄】システム連携設定!$C:$C,MATCH('【社内使用欄】システム連携用(ブロック別)'!F107,【社内使用欄】システム連携設定!$B:$B,0))&amp;"'!"&amp;INDEX(【社内使用欄】システム連携設定!$D:$D,MATCH('【社内使用欄】システム連携用(ブロック別)'!F107,【社内使用欄】システム連携設定!$B:$B,0))&amp;(INDEX(【社内使用欄】システム連携設定!$F:$F,MATCH('【社内使用欄】システム連携用(ブロック別)'!F107,【社内使用欄】システム連携設定!$B:$B,0))+(ROW()-INDEX(【社内使用欄】システム連携設定!$G:$G,MATCH('【社内使用欄】システム連携用(ブロック別)'!F107,【社内使用欄】システム連携設定!$B:$B,0))))</f>
        <v>'E渭東、F沖洲'!F32</v>
      </c>
    </row>
    <row r="108" spans="1:7" hidden="1">
      <c r="A108" t="s">
        <v>317</v>
      </c>
      <c r="B108" s="85" t="s">
        <v>483</v>
      </c>
      <c r="C108" t="str">
        <f ca="1">IF(
    SUM(
        INDIRECT(
            "'"&amp;
            INDEX(【社内使用欄】システム連携設定!$C:$C,MATCH('【社内使用欄】システム連携用(ブロック別)'!F108,【社内使用欄】システム連携設定!$B:$B,0))&amp;
            "'!"&amp;
            INDEX(【社内使用欄】システム連携設定!$D:$D,MATCH('【社内使用欄】システム連携用(ブロック別)'!F108,【社内使用欄】システム連携設定!$B:$B,0))&amp;
            (INDEX(【社内使用欄】システム連携設定!$F:$F,MATCH('【社内使用欄】システム連携用(ブロック別)'!F108,【社内使用欄】システム連携設定!$B:$B,0))+(ROW()-INDEX(【社内使用欄】システム連携設定!$G:$G,MATCH('【社内使用欄】システム連携用(ブロック別)'!F108,【社内使用欄】システム連携設定!$B:$B,0))))&amp;
            ":"&amp;
            INDEX(【社内使用欄】システム連携設定!$E:$E,MATCH('【社内使用欄】システム連携用(ブロック別)'!F108,【社内使用欄】システム連携設定!$B:$B,0))&amp;
            (INDEX(【社内使用欄】システム連携設定!$F:$F,MATCH('【社内使用欄】システム連携用(ブロック別)'!F108,【社内使用欄】システム連携設定!$B:$B,0))+(ROW()-INDEX(【社内使用欄】システム連携設定!$G:$G,MATCH('【社内使用欄】システム連携用(ブロック別)'!F108,【社内使用欄】システム連携設定!$B:$B,0))))
        )
    )=0,
    "",
    SUM(
        INDIRECT(
            "'"&amp;
            INDEX(【社内使用欄】システム連携設定!$C:$C,MATCH('【社内使用欄】システム連携用(ブロック別)'!F108,【社内使用欄】システム連携設定!$B:$B,0))&amp;
            "'!"&amp;
            INDEX(【社内使用欄】システム連携設定!$D:$D,MATCH('【社内使用欄】システム連携用(ブロック別)'!F108,【社内使用欄】システム連携設定!$B:$B,0))&amp;
            (INDEX(【社内使用欄】システム連携設定!$F:$F,MATCH('【社内使用欄】システム連携用(ブロック別)'!F108,【社内使用欄】システム連携設定!$B:$B,0))+(ROW()-INDEX(【社内使用欄】システム連携設定!$G:$G,MATCH('【社内使用欄】システム連携用(ブロック別)'!F108,【社内使用欄】システム連携設定!$B:$B,0))))&amp;
            ":"&amp;
            INDEX(【社内使用欄】システム連携設定!$E:$E,MATCH('【社内使用欄】システム連携用(ブロック別)'!F108,【社内使用欄】システム連携設定!$B:$B,0))&amp;
            (INDEX(【社内使用欄】システム連携設定!$F:$F,MATCH('【社内使用欄】システム連携用(ブロック別)'!F108,【社内使用欄】システム連携設定!$B:$B,0))+(ROW()-INDEX(【社内使用欄】システム連携設定!$G:$G,MATCH('【社内使用欄】システム連携用(ブロック別)'!F108,【社内使用欄】システム連携設定!$B:$B,0))))
        )
    )
)</f>
        <v/>
      </c>
      <c r="D108" s="82" t="str">
        <f t="shared" ca="1" si="7"/>
        <v/>
      </c>
      <c r="E108" s="79" t="str">
        <f t="shared" ca="1" si="3"/>
        <v/>
      </c>
      <c r="F108" s="91" t="s">
        <v>423</v>
      </c>
      <c r="G108" s="90" t="str">
        <f>"'"&amp;INDEX(【社内使用欄】システム連携設定!$C:$C,MATCH('【社内使用欄】システム連携用(ブロック別)'!F108,【社内使用欄】システム連携設定!$B:$B,0))&amp;"'!"&amp;INDEX(【社内使用欄】システム連携設定!$D:$D,MATCH('【社内使用欄】システム連携用(ブロック別)'!F108,【社内使用欄】システム連携設定!$B:$B,0))&amp;(INDEX(【社内使用欄】システム連携設定!$F:$F,MATCH('【社内使用欄】システム連携用(ブロック別)'!F108,【社内使用欄】システム連携設定!$B:$B,0))+(ROW()-INDEX(【社内使用欄】システム連携設定!$G:$G,MATCH('【社内使用欄】システム連携用(ブロック別)'!F108,【社内使用欄】システム連携設定!$B:$B,0))))</f>
        <v>'E渭東、F沖洲'!F33</v>
      </c>
    </row>
    <row r="109" spans="1:7" hidden="1">
      <c r="A109" t="s">
        <v>317</v>
      </c>
      <c r="B109" s="85" t="s">
        <v>484</v>
      </c>
      <c r="C109" t="str">
        <f ca="1">IF(
    SUM(
        INDIRECT(
            "'"&amp;
            INDEX(【社内使用欄】システム連携設定!$C:$C,MATCH('【社内使用欄】システム連携用(ブロック別)'!F109,【社内使用欄】システム連携設定!$B:$B,0))&amp;
            "'!"&amp;
            INDEX(【社内使用欄】システム連携設定!$D:$D,MATCH('【社内使用欄】システム連携用(ブロック別)'!F109,【社内使用欄】システム連携設定!$B:$B,0))&amp;
            (INDEX(【社内使用欄】システム連携設定!$F:$F,MATCH('【社内使用欄】システム連携用(ブロック別)'!F109,【社内使用欄】システム連携設定!$B:$B,0))+(ROW()-INDEX(【社内使用欄】システム連携設定!$G:$G,MATCH('【社内使用欄】システム連携用(ブロック別)'!F109,【社内使用欄】システム連携設定!$B:$B,0))))&amp;
            ":"&amp;
            INDEX(【社内使用欄】システム連携設定!$E:$E,MATCH('【社内使用欄】システム連携用(ブロック別)'!F109,【社内使用欄】システム連携設定!$B:$B,0))&amp;
            (INDEX(【社内使用欄】システム連携設定!$F:$F,MATCH('【社内使用欄】システム連携用(ブロック別)'!F109,【社内使用欄】システム連携設定!$B:$B,0))+(ROW()-INDEX(【社内使用欄】システム連携設定!$G:$G,MATCH('【社内使用欄】システム連携用(ブロック別)'!F109,【社内使用欄】システム連携設定!$B:$B,0))))
        )
    )=0,
    "",
    SUM(
        INDIRECT(
            "'"&amp;
            INDEX(【社内使用欄】システム連携設定!$C:$C,MATCH('【社内使用欄】システム連携用(ブロック別)'!F109,【社内使用欄】システム連携設定!$B:$B,0))&amp;
            "'!"&amp;
            INDEX(【社内使用欄】システム連携設定!$D:$D,MATCH('【社内使用欄】システム連携用(ブロック別)'!F109,【社内使用欄】システム連携設定!$B:$B,0))&amp;
            (INDEX(【社内使用欄】システム連携設定!$F:$F,MATCH('【社内使用欄】システム連携用(ブロック別)'!F109,【社内使用欄】システム連携設定!$B:$B,0))+(ROW()-INDEX(【社内使用欄】システム連携設定!$G:$G,MATCH('【社内使用欄】システム連携用(ブロック別)'!F109,【社内使用欄】システム連携設定!$B:$B,0))))&amp;
            ":"&amp;
            INDEX(【社内使用欄】システム連携設定!$E:$E,MATCH('【社内使用欄】システム連携用(ブロック別)'!F109,【社内使用欄】システム連携設定!$B:$B,0))&amp;
            (INDEX(【社内使用欄】システム連携設定!$F:$F,MATCH('【社内使用欄】システム連携用(ブロック別)'!F109,【社内使用欄】システム連携設定!$B:$B,0))+(ROW()-INDEX(【社内使用欄】システム連携設定!$G:$G,MATCH('【社内使用欄】システム連携用(ブロック別)'!F109,【社内使用欄】システム連携設定!$B:$B,0))))
        )
    )
)</f>
        <v/>
      </c>
      <c r="D109" s="82" t="str">
        <f t="shared" ca="1" si="7"/>
        <v/>
      </c>
      <c r="E109" s="79" t="str">
        <f t="shared" ca="1" si="3"/>
        <v/>
      </c>
      <c r="F109" s="91" t="s">
        <v>423</v>
      </c>
      <c r="G109" s="90" t="str">
        <f>"'"&amp;INDEX(【社内使用欄】システム連携設定!$C:$C,MATCH('【社内使用欄】システム連携用(ブロック別)'!F109,【社内使用欄】システム連携設定!$B:$B,0))&amp;"'!"&amp;INDEX(【社内使用欄】システム連携設定!$D:$D,MATCH('【社内使用欄】システム連携用(ブロック別)'!F109,【社内使用欄】システム連携設定!$B:$B,0))&amp;(INDEX(【社内使用欄】システム連携設定!$F:$F,MATCH('【社内使用欄】システム連携用(ブロック別)'!F109,【社内使用欄】システム連携設定!$B:$B,0))+(ROW()-INDEX(【社内使用欄】システム連携設定!$G:$G,MATCH('【社内使用欄】システム連携用(ブロック別)'!F109,【社内使用欄】システム連携設定!$B:$B,0))))</f>
        <v>'E渭東、F沖洲'!F34</v>
      </c>
    </row>
    <row r="110" spans="1:7" hidden="1">
      <c r="A110" t="s">
        <v>317</v>
      </c>
      <c r="B110" s="85" t="s">
        <v>485</v>
      </c>
      <c r="C110" t="str">
        <f ca="1">IF(
    SUM(
        INDIRECT(
            "'"&amp;
            INDEX(【社内使用欄】システム連携設定!$C:$C,MATCH('【社内使用欄】システム連携用(ブロック別)'!F110,【社内使用欄】システム連携設定!$B:$B,0))&amp;
            "'!"&amp;
            INDEX(【社内使用欄】システム連携設定!$D:$D,MATCH('【社内使用欄】システム連携用(ブロック別)'!F110,【社内使用欄】システム連携設定!$B:$B,0))&amp;
            (INDEX(【社内使用欄】システム連携設定!$F:$F,MATCH('【社内使用欄】システム連携用(ブロック別)'!F110,【社内使用欄】システム連携設定!$B:$B,0))+(ROW()-INDEX(【社内使用欄】システム連携設定!$G:$G,MATCH('【社内使用欄】システム連携用(ブロック別)'!F110,【社内使用欄】システム連携設定!$B:$B,0))))&amp;
            ":"&amp;
            INDEX(【社内使用欄】システム連携設定!$E:$E,MATCH('【社内使用欄】システム連携用(ブロック別)'!F110,【社内使用欄】システム連携設定!$B:$B,0))&amp;
            (INDEX(【社内使用欄】システム連携設定!$F:$F,MATCH('【社内使用欄】システム連携用(ブロック別)'!F110,【社内使用欄】システム連携設定!$B:$B,0))+(ROW()-INDEX(【社内使用欄】システム連携設定!$G:$G,MATCH('【社内使用欄】システム連携用(ブロック別)'!F110,【社内使用欄】システム連携設定!$B:$B,0))))
        )
    )=0,
    "",
    SUM(
        INDIRECT(
            "'"&amp;
            INDEX(【社内使用欄】システム連携設定!$C:$C,MATCH('【社内使用欄】システム連携用(ブロック別)'!F110,【社内使用欄】システム連携設定!$B:$B,0))&amp;
            "'!"&amp;
            INDEX(【社内使用欄】システム連携設定!$D:$D,MATCH('【社内使用欄】システム連携用(ブロック別)'!F110,【社内使用欄】システム連携設定!$B:$B,0))&amp;
            (INDEX(【社内使用欄】システム連携設定!$F:$F,MATCH('【社内使用欄】システム連携用(ブロック別)'!F110,【社内使用欄】システム連携設定!$B:$B,0))+(ROW()-INDEX(【社内使用欄】システム連携設定!$G:$G,MATCH('【社内使用欄】システム連携用(ブロック別)'!F110,【社内使用欄】システム連携設定!$B:$B,0))))&amp;
            ":"&amp;
            INDEX(【社内使用欄】システム連携設定!$E:$E,MATCH('【社内使用欄】システム連携用(ブロック別)'!F110,【社内使用欄】システム連携設定!$B:$B,0))&amp;
            (INDEX(【社内使用欄】システム連携設定!$F:$F,MATCH('【社内使用欄】システム連携用(ブロック別)'!F110,【社内使用欄】システム連携設定!$B:$B,0))+(ROW()-INDEX(【社内使用欄】システム連携設定!$G:$G,MATCH('【社内使用欄】システム連携用(ブロック別)'!F110,【社内使用欄】システム連携設定!$B:$B,0))))
        )
    )
)</f>
        <v/>
      </c>
      <c r="D110" s="82" t="str">
        <f t="shared" ca="1" si="7"/>
        <v/>
      </c>
      <c r="E110" s="79" t="str">
        <f t="shared" ca="1" si="3"/>
        <v/>
      </c>
      <c r="F110" s="91" t="s">
        <v>423</v>
      </c>
      <c r="G110" s="90" t="str">
        <f>"'"&amp;INDEX(【社内使用欄】システム連携設定!$C:$C,MATCH('【社内使用欄】システム連携用(ブロック別)'!F110,【社内使用欄】システム連携設定!$B:$B,0))&amp;"'!"&amp;INDEX(【社内使用欄】システム連携設定!$D:$D,MATCH('【社内使用欄】システム連携用(ブロック別)'!F110,【社内使用欄】システム連携設定!$B:$B,0))&amp;(INDEX(【社内使用欄】システム連携設定!$F:$F,MATCH('【社内使用欄】システム連携用(ブロック別)'!F110,【社内使用欄】システム連携設定!$B:$B,0))+(ROW()-INDEX(【社内使用欄】システム連携設定!$G:$G,MATCH('【社内使用欄】システム連携用(ブロック別)'!F110,【社内使用欄】システム連携設定!$B:$B,0))))</f>
        <v>'E渭東、F沖洲'!F35</v>
      </c>
    </row>
    <row r="111" spans="1:7" hidden="1">
      <c r="A111" t="s">
        <v>317</v>
      </c>
      <c r="B111" s="85" t="s">
        <v>486</v>
      </c>
      <c r="C111" t="str">
        <f ca="1">IF(
    SUM(
        INDIRECT(
            "'"&amp;
            INDEX(【社内使用欄】システム連携設定!$C:$C,MATCH('【社内使用欄】システム連携用(ブロック別)'!F111,【社内使用欄】システム連携設定!$B:$B,0))&amp;
            "'!"&amp;
            INDEX(【社内使用欄】システム連携設定!$D:$D,MATCH('【社内使用欄】システム連携用(ブロック別)'!F111,【社内使用欄】システム連携設定!$B:$B,0))&amp;
            (INDEX(【社内使用欄】システム連携設定!$F:$F,MATCH('【社内使用欄】システム連携用(ブロック別)'!F111,【社内使用欄】システム連携設定!$B:$B,0))+(ROW()-INDEX(【社内使用欄】システム連携設定!$G:$G,MATCH('【社内使用欄】システム連携用(ブロック別)'!F111,【社内使用欄】システム連携設定!$B:$B,0))))&amp;
            ":"&amp;
            INDEX(【社内使用欄】システム連携設定!$E:$E,MATCH('【社内使用欄】システム連携用(ブロック別)'!F111,【社内使用欄】システム連携設定!$B:$B,0))&amp;
            (INDEX(【社内使用欄】システム連携設定!$F:$F,MATCH('【社内使用欄】システム連携用(ブロック別)'!F111,【社内使用欄】システム連携設定!$B:$B,0))+(ROW()-INDEX(【社内使用欄】システム連携設定!$G:$G,MATCH('【社内使用欄】システム連携用(ブロック別)'!F111,【社内使用欄】システム連携設定!$B:$B,0))))
        )
    )=0,
    "",
    SUM(
        INDIRECT(
            "'"&amp;
            INDEX(【社内使用欄】システム連携設定!$C:$C,MATCH('【社内使用欄】システム連携用(ブロック別)'!F111,【社内使用欄】システム連携設定!$B:$B,0))&amp;
            "'!"&amp;
            INDEX(【社内使用欄】システム連携設定!$D:$D,MATCH('【社内使用欄】システム連携用(ブロック別)'!F111,【社内使用欄】システム連携設定!$B:$B,0))&amp;
            (INDEX(【社内使用欄】システム連携設定!$F:$F,MATCH('【社内使用欄】システム連携用(ブロック別)'!F111,【社内使用欄】システム連携設定!$B:$B,0))+(ROW()-INDEX(【社内使用欄】システム連携設定!$G:$G,MATCH('【社内使用欄】システム連携用(ブロック別)'!F111,【社内使用欄】システム連携設定!$B:$B,0))))&amp;
            ":"&amp;
            INDEX(【社内使用欄】システム連携設定!$E:$E,MATCH('【社内使用欄】システム連携用(ブロック別)'!F111,【社内使用欄】システム連携設定!$B:$B,0))&amp;
            (INDEX(【社内使用欄】システム連携設定!$F:$F,MATCH('【社内使用欄】システム連携用(ブロック別)'!F111,【社内使用欄】システム連携設定!$B:$B,0))+(ROW()-INDEX(【社内使用欄】システム連携設定!$G:$G,MATCH('【社内使用欄】システム連携用(ブロック別)'!F111,【社内使用欄】システム連携設定!$B:$B,0))))
        )
    )
)</f>
        <v/>
      </c>
      <c r="D111" s="82" t="str">
        <f t="shared" ca="1" si="7"/>
        <v/>
      </c>
      <c r="E111" s="79" t="str">
        <f t="shared" ca="1" si="3"/>
        <v/>
      </c>
      <c r="F111" s="91" t="s">
        <v>423</v>
      </c>
      <c r="G111" s="90" t="str">
        <f>"'"&amp;INDEX(【社内使用欄】システム連携設定!$C:$C,MATCH('【社内使用欄】システム連携用(ブロック別)'!F111,【社内使用欄】システム連携設定!$B:$B,0))&amp;"'!"&amp;INDEX(【社内使用欄】システム連携設定!$D:$D,MATCH('【社内使用欄】システム連携用(ブロック別)'!F111,【社内使用欄】システム連携設定!$B:$B,0))&amp;(INDEX(【社内使用欄】システム連携設定!$F:$F,MATCH('【社内使用欄】システム連携用(ブロック別)'!F111,【社内使用欄】システム連携設定!$B:$B,0))+(ROW()-INDEX(【社内使用欄】システム連携設定!$G:$G,MATCH('【社内使用欄】システム連携用(ブロック別)'!F111,【社内使用欄】システム連携設定!$B:$B,0))))</f>
        <v>'E渭東、F沖洲'!F36</v>
      </c>
    </row>
    <row r="112" spans="1:7" hidden="1">
      <c r="A112" t="s">
        <v>317</v>
      </c>
      <c r="B112" s="85" t="s">
        <v>487</v>
      </c>
      <c r="C112" t="str">
        <f ca="1">IF(
    SUM(
        INDIRECT(
            "'"&amp;
            INDEX(【社内使用欄】システム連携設定!$C:$C,MATCH('【社内使用欄】システム連携用(ブロック別)'!F112,【社内使用欄】システム連携設定!$B:$B,0))&amp;
            "'!"&amp;
            INDEX(【社内使用欄】システム連携設定!$D:$D,MATCH('【社内使用欄】システム連携用(ブロック別)'!F112,【社内使用欄】システム連携設定!$B:$B,0))&amp;
            (INDEX(【社内使用欄】システム連携設定!$F:$F,MATCH('【社内使用欄】システム連携用(ブロック別)'!F112,【社内使用欄】システム連携設定!$B:$B,0))+(ROW()-INDEX(【社内使用欄】システム連携設定!$G:$G,MATCH('【社内使用欄】システム連携用(ブロック別)'!F112,【社内使用欄】システム連携設定!$B:$B,0))))&amp;
            ":"&amp;
            INDEX(【社内使用欄】システム連携設定!$E:$E,MATCH('【社内使用欄】システム連携用(ブロック別)'!F112,【社内使用欄】システム連携設定!$B:$B,0))&amp;
            (INDEX(【社内使用欄】システム連携設定!$F:$F,MATCH('【社内使用欄】システム連携用(ブロック別)'!F112,【社内使用欄】システム連携設定!$B:$B,0))+(ROW()-INDEX(【社内使用欄】システム連携設定!$G:$G,MATCH('【社内使用欄】システム連携用(ブロック別)'!F112,【社内使用欄】システム連携設定!$B:$B,0))))
        )
    )=0,
    "",
    SUM(
        INDIRECT(
            "'"&amp;
            INDEX(【社内使用欄】システム連携設定!$C:$C,MATCH('【社内使用欄】システム連携用(ブロック別)'!F112,【社内使用欄】システム連携設定!$B:$B,0))&amp;
            "'!"&amp;
            INDEX(【社内使用欄】システム連携設定!$D:$D,MATCH('【社内使用欄】システム連携用(ブロック別)'!F112,【社内使用欄】システム連携設定!$B:$B,0))&amp;
            (INDEX(【社内使用欄】システム連携設定!$F:$F,MATCH('【社内使用欄】システム連携用(ブロック別)'!F112,【社内使用欄】システム連携設定!$B:$B,0))+(ROW()-INDEX(【社内使用欄】システム連携設定!$G:$G,MATCH('【社内使用欄】システム連携用(ブロック別)'!F112,【社内使用欄】システム連携設定!$B:$B,0))))&amp;
            ":"&amp;
            INDEX(【社内使用欄】システム連携設定!$E:$E,MATCH('【社内使用欄】システム連携用(ブロック別)'!F112,【社内使用欄】システム連携設定!$B:$B,0))&amp;
            (INDEX(【社内使用欄】システム連携設定!$F:$F,MATCH('【社内使用欄】システム連携用(ブロック別)'!F112,【社内使用欄】システム連携設定!$B:$B,0))+(ROW()-INDEX(【社内使用欄】システム連携設定!$G:$G,MATCH('【社内使用欄】システム連携用(ブロック別)'!F112,【社内使用欄】システム連携設定!$B:$B,0))))
        )
    )
)</f>
        <v/>
      </c>
      <c r="D112" s="82" t="str">
        <f t="shared" ca="1" si="7"/>
        <v/>
      </c>
      <c r="E112" s="79" t="str">
        <f t="shared" ca="1" si="3"/>
        <v/>
      </c>
      <c r="F112" s="91" t="s">
        <v>423</v>
      </c>
      <c r="G112" s="90" t="str">
        <f>"'"&amp;INDEX(【社内使用欄】システム連携設定!$C:$C,MATCH('【社内使用欄】システム連携用(ブロック別)'!F112,【社内使用欄】システム連携設定!$B:$B,0))&amp;"'!"&amp;INDEX(【社内使用欄】システム連携設定!$D:$D,MATCH('【社内使用欄】システム連携用(ブロック別)'!F112,【社内使用欄】システム連携設定!$B:$B,0))&amp;(INDEX(【社内使用欄】システム連携設定!$F:$F,MATCH('【社内使用欄】システム連携用(ブロック別)'!F112,【社内使用欄】システム連携設定!$B:$B,0))+(ROW()-INDEX(【社内使用欄】システム連携設定!$G:$G,MATCH('【社内使用欄】システム連携用(ブロック別)'!F112,【社内使用欄】システム連携設定!$B:$B,0))))</f>
        <v>'E渭東、F沖洲'!F37</v>
      </c>
    </row>
    <row r="113" spans="1:7" hidden="1">
      <c r="A113" t="s">
        <v>317</v>
      </c>
      <c r="B113" s="85" t="s">
        <v>488</v>
      </c>
      <c r="C113" t="str">
        <f ca="1">IF(
    SUM(
        INDIRECT(
            "'"&amp;
            INDEX(【社内使用欄】システム連携設定!$C:$C,MATCH('【社内使用欄】システム連携用(ブロック別)'!F113,【社内使用欄】システム連携設定!$B:$B,0))&amp;
            "'!"&amp;
            INDEX(【社内使用欄】システム連携設定!$D:$D,MATCH('【社内使用欄】システム連携用(ブロック別)'!F113,【社内使用欄】システム連携設定!$B:$B,0))&amp;
            (INDEX(【社内使用欄】システム連携設定!$F:$F,MATCH('【社内使用欄】システム連携用(ブロック別)'!F113,【社内使用欄】システム連携設定!$B:$B,0))+(ROW()-INDEX(【社内使用欄】システム連携設定!$G:$G,MATCH('【社内使用欄】システム連携用(ブロック別)'!F113,【社内使用欄】システム連携設定!$B:$B,0))))&amp;
            ":"&amp;
            INDEX(【社内使用欄】システム連携設定!$E:$E,MATCH('【社内使用欄】システム連携用(ブロック別)'!F113,【社内使用欄】システム連携設定!$B:$B,0))&amp;
            (INDEX(【社内使用欄】システム連携設定!$F:$F,MATCH('【社内使用欄】システム連携用(ブロック別)'!F113,【社内使用欄】システム連携設定!$B:$B,0))+(ROW()-INDEX(【社内使用欄】システム連携設定!$G:$G,MATCH('【社内使用欄】システム連携用(ブロック別)'!F113,【社内使用欄】システム連携設定!$B:$B,0))))
        )
    )=0,
    "",
    SUM(
        INDIRECT(
            "'"&amp;
            INDEX(【社内使用欄】システム連携設定!$C:$C,MATCH('【社内使用欄】システム連携用(ブロック別)'!F113,【社内使用欄】システム連携設定!$B:$B,0))&amp;
            "'!"&amp;
            INDEX(【社内使用欄】システム連携設定!$D:$D,MATCH('【社内使用欄】システム連携用(ブロック別)'!F113,【社内使用欄】システム連携設定!$B:$B,0))&amp;
            (INDEX(【社内使用欄】システム連携設定!$F:$F,MATCH('【社内使用欄】システム連携用(ブロック別)'!F113,【社内使用欄】システム連携設定!$B:$B,0))+(ROW()-INDEX(【社内使用欄】システム連携設定!$G:$G,MATCH('【社内使用欄】システム連携用(ブロック別)'!F113,【社内使用欄】システム連携設定!$B:$B,0))))&amp;
            ":"&amp;
            INDEX(【社内使用欄】システム連携設定!$E:$E,MATCH('【社内使用欄】システム連携用(ブロック別)'!F113,【社内使用欄】システム連携設定!$B:$B,0))&amp;
            (INDEX(【社内使用欄】システム連携設定!$F:$F,MATCH('【社内使用欄】システム連携用(ブロック別)'!F113,【社内使用欄】システム連携設定!$B:$B,0))+(ROW()-INDEX(【社内使用欄】システム連携設定!$G:$G,MATCH('【社内使用欄】システム連携用(ブロック別)'!F113,【社内使用欄】システム連携設定!$B:$B,0))))
        )
    )
)</f>
        <v/>
      </c>
      <c r="D113" s="82" t="str">
        <f t="shared" ca="1" si="7"/>
        <v/>
      </c>
      <c r="E113" s="79" t="str">
        <f t="shared" ca="1" si="3"/>
        <v/>
      </c>
      <c r="F113" s="91" t="s">
        <v>423</v>
      </c>
      <c r="G113" s="90" t="str">
        <f>"'"&amp;INDEX(【社内使用欄】システム連携設定!$C:$C,MATCH('【社内使用欄】システム連携用(ブロック別)'!F113,【社内使用欄】システム連携設定!$B:$B,0))&amp;"'!"&amp;INDEX(【社内使用欄】システム連携設定!$D:$D,MATCH('【社内使用欄】システム連携用(ブロック別)'!F113,【社内使用欄】システム連携設定!$B:$B,0))&amp;(INDEX(【社内使用欄】システム連携設定!$F:$F,MATCH('【社内使用欄】システム連携用(ブロック別)'!F113,【社内使用欄】システム連携設定!$B:$B,0))+(ROW()-INDEX(【社内使用欄】システム連携設定!$G:$G,MATCH('【社内使用欄】システム連携用(ブロック別)'!F113,【社内使用欄】システム連携設定!$B:$B,0))))</f>
        <v>'E渭東、F沖洲'!F38</v>
      </c>
    </row>
    <row r="114" spans="1:7" hidden="1">
      <c r="A114" t="s">
        <v>317</v>
      </c>
      <c r="B114" s="85" t="s">
        <v>489</v>
      </c>
      <c r="C114" t="str">
        <f ca="1">IF(
    SUM(
        INDIRECT(
            "'"&amp;
            INDEX(【社内使用欄】システム連携設定!$C:$C,MATCH('【社内使用欄】システム連携用(ブロック別)'!F114,【社内使用欄】システム連携設定!$B:$B,0))&amp;
            "'!"&amp;
            INDEX(【社内使用欄】システム連携設定!$D:$D,MATCH('【社内使用欄】システム連携用(ブロック別)'!F114,【社内使用欄】システム連携設定!$B:$B,0))&amp;
            (INDEX(【社内使用欄】システム連携設定!$F:$F,MATCH('【社内使用欄】システム連携用(ブロック別)'!F114,【社内使用欄】システム連携設定!$B:$B,0))+(ROW()-INDEX(【社内使用欄】システム連携設定!$G:$G,MATCH('【社内使用欄】システム連携用(ブロック別)'!F114,【社内使用欄】システム連携設定!$B:$B,0))))&amp;
            ":"&amp;
            INDEX(【社内使用欄】システム連携設定!$E:$E,MATCH('【社内使用欄】システム連携用(ブロック別)'!F114,【社内使用欄】システム連携設定!$B:$B,0))&amp;
            (INDEX(【社内使用欄】システム連携設定!$F:$F,MATCH('【社内使用欄】システム連携用(ブロック別)'!F114,【社内使用欄】システム連携設定!$B:$B,0))+(ROW()-INDEX(【社内使用欄】システム連携設定!$G:$G,MATCH('【社内使用欄】システム連携用(ブロック別)'!F114,【社内使用欄】システム連携設定!$B:$B,0))))
        )
    )=0,
    "",
    SUM(
        INDIRECT(
            "'"&amp;
            INDEX(【社内使用欄】システム連携設定!$C:$C,MATCH('【社内使用欄】システム連携用(ブロック別)'!F114,【社内使用欄】システム連携設定!$B:$B,0))&amp;
            "'!"&amp;
            INDEX(【社内使用欄】システム連携設定!$D:$D,MATCH('【社内使用欄】システム連携用(ブロック別)'!F114,【社内使用欄】システム連携設定!$B:$B,0))&amp;
            (INDEX(【社内使用欄】システム連携設定!$F:$F,MATCH('【社内使用欄】システム連携用(ブロック別)'!F114,【社内使用欄】システム連携設定!$B:$B,0))+(ROW()-INDEX(【社内使用欄】システム連携設定!$G:$G,MATCH('【社内使用欄】システム連携用(ブロック別)'!F114,【社内使用欄】システム連携設定!$B:$B,0))))&amp;
            ":"&amp;
            INDEX(【社内使用欄】システム連携設定!$E:$E,MATCH('【社内使用欄】システム連携用(ブロック別)'!F114,【社内使用欄】システム連携設定!$B:$B,0))&amp;
            (INDEX(【社内使用欄】システム連携設定!$F:$F,MATCH('【社内使用欄】システム連携用(ブロック別)'!F114,【社内使用欄】システム連携設定!$B:$B,0))+(ROW()-INDEX(【社内使用欄】システム連携設定!$G:$G,MATCH('【社内使用欄】システム連携用(ブロック別)'!F114,【社内使用欄】システム連携設定!$B:$B,0))))
        )
    )
)</f>
        <v/>
      </c>
      <c r="D114" s="82" t="str">
        <f t="shared" ca="1" si="7"/>
        <v/>
      </c>
      <c r="E114" s="79" t="str">
        <f t="shared" ca="1" si="3"/>
        <v/>
      </c>
      <c r="F114" s="91" t="s">
        <v>423</v>
      </c>
      <c r="G114" s="90" t="str">
        <f>"'"&amp;INDEX(【社内使用欄】システム連携設定!$C:$C,MATCH('【社内使用欄】システム連携用(ブロック別)'!F114,【社内使用欄】システム連携設定!$B:$B,0))&amp;"'!"&amp;INDEX(【社内使用欄】システム連携設定!$D:$D,MATCH('【社内使用欄】システム連携用(ブロック別)'!F114,【社内使用欄】システム連携設定!$B:$B,0))&amp;(INDEX(【社内使用欄】システム連携設定!$F:$F,MATCH('【社内使用欄】システム連携用(ブロック別)'!F114,【社内使用欄】システム連携設定!$B:$B,0))+(ROW()-INDEX(【社内使用欄】システム連携設定!$G:$G,MATCH('【社内使用欄】システム連携用(ブロック別)'!F114,【社内使用欄】システム連携設定!$B:$B,0))))</f>
        <v>'E渭東、F沖洲'!F39</v>
      </c>
    </row>
    <row r="115" spans="1:7" hidden="1">
      <c r="A115" t="s">
        <v>317</v>
      </c>
      <c r="B115" s="85" t="s">
        <v>490</v>
      </c>
      <c r="C115" t="str">
        <f ca="1">IF(
    SUM(
        INDIRECT(
            "'"&amp;
            INDEX(【社内使用欄】システム連携設定!$C:$C,MATCH('【社内使用欄】システム連携用(ブロック別)'!F115,【社内使用欄】システム連携設定!$B:$B,0))&amp;
            "'!"&amp;
            INDEX(【社内使用欄】システム連携設定!$D:$D,MATCH('【社内使用欄】システム連携用(ブロック別)'!F115,【社内使用欄】システム連携設定!$B:$B,0))&amp;
            (INDEX(【社内使用欄】システム連携設定!$F:$F,MATCH('【社内使用欄】システム連携用(ブロック別)'!F115,【社内使用欄】システム連携設定!$B:$B,0))+(ROW()-INDEX(【社内使用欄】システム連携設定!$G:$G,MATCH('【社内使用欄】システム連携用(ブロック別)'!F115,【社内使用欄】システム連携設定!$B:$B,0))))&amp;
            ":"&amp;
            INDEX(【社内使用欄】システム連携設定!$E:$E,MATCH('【社内使用欄】システム連携用(ブロック別)'!F115,【社内使用欄】システム連携設定!$B:$B,0))&amp;
            (INDEX(【社内使用欄】システム連携設定!$F:$F,MATCH('【社内使用欄】システム連携用(ブロック別)'!F115,【社内使用欄】システム連携設定!$B:$B,0))+(ROW()-INDEX(【社内使用欄】システム連携設定!$G:$G,MATCH('【社内使用欄】システム連携用(ブロック別)'!F115,【社内使用欄】システム連携設定!$B:$B,0))))
        )
    )=0,
    "",
    SUM(
        INDIRECT(
            "'"&amp;
            INDEX(【社内使用欄】システム連携設定!$C:$C,MATCH('【社内使用欄】システム連携用(ブロック別)'!F115,【社内使用欄】システム連携設定!$B:$B,0))&amp;
            "'!"&amp;
            INDEX(【社内使用欄】システム連携設定!$D:$D,MATCH('【社内使用欄】システム連携用(ブロック別)'!F115,【社内使用欄】システム連携設定!$B:$B,0))&amp;
            (INDEX(【社内使用欄】システム連携設定!$F:$F,MATCH('【社内使用欄】システム連携用(ブロック別)'!F115,【社内使用欄】システム連携設定!$B:$B,0))+(ROW()-INDEX(【社内使用欄】システム連携設定!$G:$G,MATCH('【社内使用欄】システム連携用(ブロック別)'!F115,【社内使用欄】システム連携設定!$B:$B,0))))&amp;
            ":"&amp;
            INDEX(【社内使用欄】システム連携設定!$E:$E,MATCH('【社内使用欄】システム連携用(ブロック別)'!F115,【社内使用欄】システム連携設定!$B:$B,0))&amp;
            (INDEX(【社内使用欄】システム連携設定!$F:$F,MATCH('【社内使用欄】システム連携用(ブロック別)'!F115,【社内使用欄】システム連携設定!$B:$B,0))+(ROW()-INDEX(【社内使用欄】システム連携設定!$G:$G,MATCH('【社内使用欄】システム連携用(ブロック別)'!F115,【社内使用欄】システム連携設定!$B:$B,0))))
        )
    )
)</f>
        <v/>
      </c>
      <c r="D115" s="82" t="str">
        <f t="shared" ca="1" si="7"/>
        <v/>
      </c>
      <c r="E115" s="79" t="str">
        <f t="shared" ca="1" si="3"/>
        <v/>
      </c>
      <c r="F115" s="91" t="s">
        <v>423</v>
      </c>
      <c r="G115" s="90" t="str">
        <f>"'"&amp;INDEX(【社内使用欄】システム連携設定!$C:$C,MATCH('【社内使用欄】システム連携用(ブロック別)'!F115,【社内使用欄】システム連携設定!$B:$B,0))&amp;"'!"&amp;INDEX(【社内使用欄】システム連携設定!$D:$D,MATCH('【社内使用欄】システム連携用(ブロック別)'!F115,【社内使用欄】システム連携設定!$B:$B,0))&amp;(INDEX(【社内使用欄】システム連携設定!$F:$F,MATCH('【社内使用欄】システム連携用(ブロック別)'!F115,【社内使用欄】システム連携設定!$B:$B,0))+(ROW()-INDEX(【社内使用欄】システム連携設定!$G:$G,MATCH('【社内使用欄】システム連携用(ブロック別)'!F115,【社内使用欄】システム連携設定!$B:$B,0))))</f>
        <v>'E渭東、F沖洲'!F40</v>
      </c>
    </row>
    <row r="116" spans="1:7" hidden="1">
      <c r="A116" t="s">
        <v>317</v>
      </c>
      <c r="B116" s="85" t="s">
        <v>491</v>
      </c>
      <c r="C116" t="str">
        <f ca="1">IF(
    SUM(
        INDIRECT(
            "'"&amp;
            INDEX(【社内使用欄】システム連携設定!$C:$C,MATCH('【社内使用欄】システム連携用(ブロック別)'!F116,【社内使用欄】システム連携設定!$B:$B,0))&amp;
            "'!"&amp;
            INDEX(【社内使用欄】システム連携設定!$D:$D,MATCH('【社内使用欄】システム連携用(ブロック別)'!F116,【社内使用欄】システム連携設定!$B:$B,0))&amp;
            (INDEX(【社内使用欄】システム連携設定!$F:$F,MATCH('【社内使用欄】システム連携用(ブロック別)'!F116,【社内使用欄】システム連携設定!$B:$B,0))+(ROW()-INDEX(【社内使用欄】システム連携設定!$G:$G,MATCH('【社内使用欄】システム連携用(ブロック別)'!F116,【社内使用欄】システム連携設定!$B:$B,0))))&amp;
            ":"&amp;
            INDEX(【社内使用欄】システム連携設定!$E:$E,MATCH('【社内使用欄】システム連携用(ブロック別)'!F116,【社内使用欄】システム連携設定!$B:$B,0))&amp;
            (INDEX(【社内使用欄】システム連携設定!$F:$F,MATCH('【社内使用欄】システム連携用(ブロック別)'!F116,【社内使用欄】システム連携設定!$B:$B,0))+(ROW()-INDEX(【社内使用欄】システム連携設定!$G:$G,MATCH('【社内使用欄】システム連携用(ブロック別)'!F116,【社内使用欄】システム連携設定!$B:$B,0))))
        )
    )=0,
    "",
    SUM(
        INDIRECT(
            "'"&amp;
            INDEX(【社内使用欄】システム連携設定!$C:$C,MATCH('【社内使用欄】システム連携用(ブロック別)'!F116,【社内使用欄】システム連携設定!$B:$B,0))&amp;
            "'!"&amp;
            INDEX(【社内使用欄】システム連携設定!$D:$D,MATCH('【社内使用欄】システム連携用(ブロック別)'!F116,【社内使用欄】システム連携設定!$B:$B,0))&amp;
            (INDEX(【社内使用欄】システム連携設定!$F:$F,MATCH('【社内使用欄】システム連携用(ブロック別)'!F116,【社内使用欄】システム連携設定!$B:$B,0))+(ROW()-INDEX(【社内使用欄】システム連携設定!$G:$G,MATCH('【社内使用欄】システム連携用(ブロック別)'!F116,【社内使用欄】システム連携設定!$B:$B,0))))&amp;
            ":"&amp;
            INDEX(【社内使用欄】システム連携設定!$E:$E,MATCH('【社内使用欄】システム連携用(ブロック別)'!F116,【社内使用欄】システム連携設定!$B:$B,0))&amp;
            (INDEX(【社内使用欄】システム連携設定!$F:$F,MATCH('【社内使用欄】システム連携用(ブロック別)'!F116,【社内使用欄】システム連携設定!$B:$B,0))+(ROW()-INDEX(【社内使用欄】システム連携設定!$G:$G,MATCH('【社内使用欄】システム連携用(ブロック別)'!F116,【社内使用欄】システム連携設定!$B:$B,0))))
        )
    )
)</f>
        <v/>
      </c>
      <c r="D116" s="82" t="str">
        <f t="shared" ca="1" si="7"/>
        <v/>
      </c>
      <c r="E116" s="79" t="str">
        <f t="shared" ca="1" si="3"/>
        <v/>
      </c>
      <c r="F116" s="91" t="s">
        <v>423</v>
      </c>
      <c r="G116" s="90" t="str">
        <f>"'"&amp;INDEX(【社内使用欄】システム連携設定!$C:$C,MATCH('【社内使用欄】システム連携用(ブロック別)'!F116,【社内使用欄】システム連携設定!$B:$B,0))&amp;"'!"&amp;INDEX(【社内使用欄】システム連携設定!$D:$D,MATCH('【社内使用欄】システム連携用(ブロック別)'!F116,【社内使用欄】システム連携設定!$B:$B,0))&amp;(INDEX(【社内使用欄】システム連携設定!$F:$F,MATCH('【社内使用欄】システム連携用(ブロック別)'!F116,【社内使用欄】システム連携設定!$B:$B,0))+(ROW()-INDEX(【社内使用欄】システム連携設定!$G:$G,MATCH('【社内使用欄】システム連携用(ブロック別)'!F116,【社内使用欄】システム連携設定!$B:$B,0))))</f>
        <v>'E渭東、F沖洲'!F41</v>
      </c>
    </row>
    <row r="117" spans="1:7" hidden="1">
      <c r="A117" t="s">
        <v>317</v>
      </c>
      <c r="B117" s="85" t="s">
        <v>492</v>
      </c>
      <c r="C117" t="str">
        <f ca="1">IF(
    SUM(
        INDIRECT(
            "'"&amp;
            INDEX(【社内使用欄】システム連携設定!$C:$C,MATCH('【社内使用欄】システム連携用(ブロック別)'!F117,【社内使用欄】システム連携設定!$B:$B,0))&amp;
            "'!"&amp;
            INDEX(【社内使用欄】システム連携設定!$D:$D,MATCH('【社内使用欄】システム連携用(ブロック別)'!F117,【社内使用欄】システム連携設定!$B:$B,0))&amp;
            (INDEX(【社内使用欄】システム連携設定!$F:$F,MATCH('【社内使用欄】システム連携用(ブロック別)'!F117,【社内使用欄】システム連携設定!$B:$B,0))+(ROW()-INDEX(【社内使用欄】システム連携設定!$G:$G,MATCH('【社内使用欄】システム連携用(ブロック別)'!F117,【社内使用欄】システム連携設定!$B:$B,0))))&amp;
            ":"&amp;
            INDEX(【社内使用欄】システム連携設定!$E:$E,MATCH('【社内使用欄】システム連携用(ブロック別)'!F117,【社内使用欄】システム連携設定!$B:$B,0))&amp;
            (INDEX(【社内使用欄】システム連携設定!$F:$F,MATCH('【社内使用欄】システム連携用(ブロック別)'!F117,【社内使用欄】システム連携設定!$B:$B,0))+(ROW()-INDEX(【社内使用欄】システム連携設定!$G:$G,MATCH('【社内使用欄】システム連携用(ブロック別)'!F117,【社内使用欄】システム連携設定!$B:$B,0))))
        )
    )=0,
    "",
    SUM(
        INDIRECT(
            "'"&amp;
            INDEX(【社内使用欄】システム連携設定!$C:$C,MATCH('【社内使用欄】システム連携用(ブロック別)'!F117,【社内使用欄】システム連携設定!$B:$B,0))&amp;
            "'!"&amp;
            INDEX(【社内使用欄】システム連携設定!$D:$D,MATCH('【社内使用欄】システム連携用(ブロック別)'!F117,【社内使用欄】システム連携設定!$B:$B,0))&amp;
            (INDEX(【社内使用欄】システム連携設定!$F:$F,MATCH('【社内使用欄】システム連携用(ブロック別)'!F117,【社内使用欄】システム連携設定!$B:$B,0))+(ROW()-INDEX(【社内使用欄】システム連携設定!$G:$G,MATCH('【社内使用欄】システム連携用(ブロック別)'!F117,【社内使用欄】システム連携設定!$B:$B,0))))&amp;
            ":"&amp;
            INDEX(【社内使用欄】システム連携設定!$E:$E,MATCH('【社内使用欄】システム連携用(ブロック別)'!F117,【社内使用欄】システム連携設定!$B:$B,0))&amp;
            (INDEX(【社内使用欄】システム連携設定!$F:$F,MATCH('【社内使用欄】システム連携用(ブロック別)'!F117,【社内使用欄】システム連携設定!$B:$B,0))+(ROW()-INDEX(【社内使用欄】システム連携設定!$G:$G,MATCH('【社内使用欄】システム連携用(ブロック別)'!F117,【社内使用欄】システム連携設定!$B:$B,0))))
        )
    )
)</f>
        <v/>
      </c>
      <c r="D117" s="82" t="str">
        <f t="shared" ca="1" si="7"/>
        <v/>
      </c>
      <c r="E117" s="79" t="str">
        <f t="shared" ca="1" si="3"/>
        <v/>
      </c>
      <c r="F117" s="91" t="s">
        <v>423</v>
      </c>
      <c r="G117" s="90" t="str">
        <f>"'"&amp;INDEX(【社内使用欄】システム連携設定!$C:$C,MATCH('【社内使用欄】システム連携用(ブロック別)'!F117,【社内使用欄】システム連携設定!$B:$B,0))&amp;"'!"&amp;INDEX(【社内使用欄】システム連携設定!$D:$D,MATCH('【社内使用欄】システム連携用(ブロック別)'!F117,【社内使用欄】システム連携設定!$B:$B,0))&amp;(INDEX(【社内使用欄】システム連携設定!$F:$F,MATCH('【社内使用欄】システム連携用(ブロック別)'!F117,【社内使用欄】システム連携設定!$B:$B,0))+(ROW()-INDEX(【社内使用欄】システム連携設定!$G:$G,MATCH('【社内使用欄】システム連携用(ブロック別)'!F117,【社内使用欄】システム連携設定!$B:$B,0))))</f>
        <v>'E渭東、F沖洲'!F42</v>
      </c>
    </row>
    <row r="118" spans="1:7" hidden="1">
      <c r="A118" t="s">
        <v>317</v>
      </c>
      <c r="B118" s="85" t="s">
        <v>493</v>
      </c>
      <c r="C118" t="str">
        <f ca="1">IF(
    SUM(
        INDIRECT(
            "'"&amp;
            INDEX(【社内使用欄】システム連携設定!$C:$C,MATCH('【社内使用欄】システム連携用(ブロック別)'!F118,【社内使用欄】システム連携設定!$B:$B,0))&amp;
            "'!"&amp;
            INDEX(【社内使用欄】システム連携設定!$D:$D,MATCH('【社内使用欄】システム連携用(ブロック別)'!F118,【社内使用欄】システム連携設定!$B:$B,0))&amp;
            (INDEX(【社内使用欄】システム連携設定!$F:$F,MATCH('【社内使用欄】システム連携用(ブロック別)'!F118,【社内使用欄】システム連携設定!$B:$B,0))+(ROW()-INDEX(【社内使用欄】システム連携設定!$G:$G,MATCH('【社内使用欄】システム連携用(ブロック別)'!F118,【社内使用欄】システム連携設定!$B:$B,0))))&amp;
            ":"&amp;
            INDEX(【社内使用欄】システム連携設定!$E:$E,MATCH('【社内使用欄】システム連携用(ブロック別)'!F118,【社内使用欄】システム連携設定!$B:$B,0))&amp;
            (INDEX(【社内使用欄】システム連携設定!$F:$F,MATCH('【社内使用欄】システム連携用(ブロック別)'!F118,【社内使用欄】システム連携設定!$B:$B,0))+(ROW()-INDEX(【社内使用欄】システム連携設定!$G:$G,MATCH('【社内使用欄】システム連携用(ブロック別)'!F118,【社内使用欄】システム連携設定!$B:$B,0))))
        )
    )=0,
    "",
    SUM(
        INDIRECT(
            "'"&amp;
            INDEX(【社内使用欄】システム連携設定!$C:$C,MATCH('【社内使用欄】システム連携用(ブロック別)'!F118,【社内使用欄】システム連携設定!$B:$B,0))&amp;
            "'!"&amp;
            INDEX(【社内使用欄】システム連携設定!$D:$D,MATCH('【社内使用欄】システム連携用(ブロック別)'!F118,【社内使用欄】システム連携設定!$B:$B,0))&amp;
            (INDEX(【社内使用欄】システム連携設定!$F:$F,MATCH('【社内使用欄】システム連携用(ブロック別)'!F118,【社内使用欄】システム連携設定!$B:$B,0))+(ROW()-INDEX(【社内使用欄】システム連携設定!$G:$G,MATCH('【社内使用欄】システム連携用(ブロック別)'!F118,【社内使用欄】システム連携設定!$B:$B,0))))&amp;
            ":"&amp;
            INDEX(【社内使用欄】システム連携設定!$E:$E,MATCH('【社内使用欄】システム連携用(ブロック別)'!F118,【社内使用欄】システム連携設定!$B:$B,0))&amp;
            (INDEX(【社内使用欄】システム連携設定!$F:$F,MATCH('【社内使用欄】システム連携用(ブロック別)'!F118,【社内使用欄】システム連携設定!$B:$B,0))+(ROW()-INDEX(【社内使用欄】システム連携設定!$G:$G,MATCH('【社内使用欄】システム連携用(ブロック別)'!F118,【社内使用欄】システム連携設定!$B:$B,0))))
        )
    )
)</f>
        <v/>
      </c>
      <c r="D118" s="82" t="str">
        <f t="shared" ca="1" si="7"/>
        <v/>
      </c>
      <c r="E118" s="79" t="str">
        <f t="shared" ca="1" si="3"/>
        <v/>
      </c>
      <c r="F118" s="91" t="s">
        <v>423</v>
      </c>
      <c r="G118" s="90" t="str">
        <f>"'"&amp;INDEX(【社内使用欄】システム連携設定!$C:$C,MATCH('【社内使用欄】システム連携用(ブロック別)'!F118,【社内使用欄】システム連携設定!$B:$B,0))&amp;"'!"&amp;INDEX(【社内使用欄】システム連携設定!$D:$D,MATCH('【社内使用欄】システム連携用(ブロック別)'!F118,【社内使用欄】システム連携設定!$B:$B,0))&amp;(INDEX(【社内使用欄】システム連携設定!$F:$F,MATCH('【社内使用欄】システム連携用(ブロック別)'!F118,【社内使用欄】システム連携設定!$B:$B,0))+(ROW()-INDEX(【社内使用欄】システム連携設定!$G:$G,MATCH('【社内使用欄】システム連携用(ブロック別)'!F118,【社内使用欄】システム連携設定!$B:$B,0))))</f>
        <v>'E渭東、F沖洲'!F43</v>
      </c>
    </row>
    <row r="119" spans="1:7" hidden="1">
      <c r="A119" t="s">
        <v>317</v>
      </c>
      <c r="B119" s="85" t="s">
        <v>494</v>
      </c>
      <c r="C119" t="str">
        <f ca="1">IF(
    SUM(
        INDIRECT(
            "'"&amp;
            INDEX(【社内使用欄】システム連携設定!$C:$C,MATCH('【社内使用欄】システム連携用(ブロック別)'!F119,【社内使用欄】システム連携設定!$B:$B,0))&amp;
            "'!"&amp;
            INDEX(【社内使用欄】システム連携設定!$D:$D,MATCH('【社内使用欄】システム連携用(ブロック別)'!F119,【社内使用欄】システム連携設定!$B:$B,0))&amp;
            (INDEX(【社内使用欄】システム連携設定!$F:$F,MATCH('【社内使用欄】システム連携用(ブロック別)'!F119,【社内使用欄】システム連携設定!$B:$B,0))+(ROW()-INDEX(【社内使用欄】システム連携設定!$G:$G,MATCH('【社内使用欄】システム連携用(ブロック別)'!F119,【社内使用欄】システム連携設定!$B:$B,0))))&amp;
            ":"&amp;
            INDEX(【社内使用欄】システム連携設定!$E:$E,MATCH('【社内使用欄】システム連携用(ブロック別)'!F119,【社内使用欄】システム連携設定!$B:$B,0))&amp;
            (INDEX(【社内使用欄】システム連携設定!$F:$F,MATCH('【社内使用欄】システム連携用(ブロック別)'!F119,【社内使用欄】システム連携設定!$B:$B,0))+(ROW()-INDEX(【社内使用欄】システム連携設定!$G:$G,MATCH('【社内使用欄】システム連携用(ブロック別)'!F119,【社内使用欄】システム連携設定!$B:$B,0))))
        )
    )=0,
    "",
    SUM(
        INDIRECT(
            "'"&amp;
            INDEX(【社内使用欄】システム連携設定!$C:$C,MATCH('【社内使用欄】システム連携用(ブロック別)'!F119,【社内使用欄】システム連携設定!$B:$B,0))&amp;
            "'!"&amp;
            INDEX(【社内使用欄】システム連携設定!$D:$D,MATCH('【社内使用欄】システム連携用(ブロック別)'!F119,【社内使用欄】システム連携設定!$B:$B,0))&amp;
            (INDEX(【社内使用欄】システム連携設定!$F:$F,MATCH('【社内使用欄】システム連携用(ブロック別)'!F119,【社内使用欄】システム連携設定!$B:$B,0))+(ROW()-INDEX(【社内使用欄】システム連携設定!$G:$G,MATCH('【社内使用欄】システム連携用(ブロック別)'!F119,【社内使用欄】システム連携設定!$B:$B,0))))&amp;
            ":"&amp;
            INDEX(【社内使用欄】システム連携設定!$E:$E,MATCH('【社内使用欄】システム連携用(ブロック別)'!F119,【社内使用欄】システム連携設定!$B:$B,0))&amp;
            (INDEX(【社内使用欄】システム連携設定!$F:$F,MATCH('【社内使用欄】システム連携用(ブロック別)'!F119,【社内使用欄】システム連携設定!$B:$B,0))+(ROW()-INDEX(【社内使用欄】システム連携設定!$G:$G,MATCH('【社内使用欄】システム連携用(ブロック別)'!F119,【社内使用欄】システム連携設定!$B:$B,0))))
        )
    )
)</f>
        <v/>
      </c>
      <c r="D119" s="82" t="str">
        <f t="shared" ca="1" si="7"/>
        <v/>
      </c>
      <c r="E119" s="79" t="str">
        <f t="shared" ca="1" si="3"/>
        <v/>
      </c>
      <c r="F119" s="91" t="s">
        <v>423</v>
      </c>
      <c r="G119" s="90" t="str">
        <f>"'"&amp;INDEX(【社内使用欄】システム連携設定!$C:$C,MATCH('【社内使用欄】システム連携用(ブロック別)'!F119,【社内使用欄】システム連携設定!$B:$B,0))&amp;"'!"&amp;INDEX(【社内使用欄】システム連携設定!$D:$D,MATCH('【社内使用欄】システム連携用(ブロック別)'!F119,【社内使用欄】システム連携設定!$B:$B,0))&amp;(INDEX(【社内使用欄】システム連携設定!$F:$F,MATCH('【社内使用欄】システム連携用(ブロック別)'!F119,【社内使用欄】システム連携設定!$B:$B,0))+(ROW()-INDEX(【社内使用欄】システム連携設定!$G:$G,MATCH('【社内使用欄】システム連携用(ブロック別)'!F119,【社内使用欄】システム連携設定!$B:$B,0))))</f>
        <v>'E渭東、F沖洲'!F44</v>
      </c>
    </row>
    <row r="120" spans="1:7" hidden="1">
      <c r="A120" t="s">
        <v>317</v>
      </c>
      <c r="B120" s="85" t="s">
        <v>495</v>
      </c>
      <c r="C120" t="str">
        <f ca="1">IF(
    SUM(
        INDIRECT(
            "'"&amp;
            INDEX(【社内使用欄】システム連携設定!$C:$C,MATCH('【社内使用欄】システム連携用(ブロック別)'!F120,【社内使用欄】システム連携設定!$B:$B,0))&amp;
            "'!"&amp;
            INDEX(【社内使用欄】システム連携設定!$D:$D,MATCH('【社内使用欄】システム連携用(ブロック別)'!F120,【社内使用欄】システム連携設定!$B:$B,0))&amp;
            (INDEX(【社内使用欄】システム連携設定!$F:$F,MATCH('【社内使用欄】システム連携用(ブロック別)'!F120,【社内使用欄】システム連携設定!$B:$B,0))+(ROW()-INDEX(【社内使用欄】システム連携設定!$G:$G,MATCH('【社内使用欄】システム連携用(ブロック別)'!F120,【社内使用欄】システム連携設定!$B:$B,0))))&amp;
            ":"&amp;
            INDEX(【社内使用欄】システム連携設定!$E:$E,MATCH('【社内使用欄】システム連携用(ブロック別)'!F120,【社内使用欄】システム連携設定!$B:$B,0))&amp;
            (INDEX(【社内使用欄】システム連携設定!$F:$F,MATCH('【社内使用欄】システム連携用(ブロック別)'!F120,【社内使用欄】システム連携設定!$B:$B,0))+(ROW()-INDEX(【社内使用欄】システム連携設定!$G:$G,MATCH('【社内使用欄】システム連携用(ブロック別)'!F120,【社内使用欄】システム連携設定!$B:$B,0))))
        )
    )=0,
    "",
    SUM(
        INDIRECT(
            "'"&amp;
            INDEX(【社内使用欄】システム連携設定!$C:$C,MATCH('【社内使用欄】システム連携用(ブロック別)'!F120,【社内使用欄】システム連携設定!$B:$B,0))&amp;
            "'!"&amp;
            INDEX(【社内使用欄】システム連携設定!$D:$D,MATCH('【社内使用欄】システム連携用(ブロック別)'!F120,【社内使用欄】システム連携設定!$B:$B,0))&amp;
            (INDEX(【社内使用欄】システム連携設定!$F:$F,MATCH('【社内使用欄】システム連携用(ブロック別)'!F120,【社内使用欄】システム連携設定!$B:$B,0))+(ROW()-INDEX(【社内使用欄】システム連携設定!$G:$G,MATCH('【社内使用欄】システム連携用(ブロック別)'!F120,【社内使用欄】システム連携設定!$B:$B,0))))&amp;
            ":"&amp;
            INDEX(【社内使用欄】システム連携設定!$E:$E,MATCH('【社内使用欄】システム連携用(ブロック別)'!F120,【社内使用欄】システム連携設定!$B:$B,0))&amp;
            (INDEX(【社内使用欄】システム連携設定!$F:$F,MATCH('【社内使用欄】システム連携用(ブロック別)'!F120,【社内使用欄】システム連携設定!$B:$B,0))+(ROW()-INDEX(【社内使用欄】システム連携設定!$G:$G,MATCH('【社内使用欄】システム連携用(ブロック別)'!F120,【社内使用欄】システム連携設定!$B:$B,0))))
        )
    )
)</f>
        <v/>
      </c>
      <c r="D120" s="82" t="str">
        <f t="shared" ca="1" si="7"/>
        <v/>
      </c>
      <c r="E120" s="79" t="str">
        <f t="shared" ca="1" si="3"/>
        <v/>
      </c>
      <c r="F120" s="91" t="s">
        <v>426</v>
      </c>
      <c r="G120" s="90" t="str">
        <f>"'"&amp;INDEX(【社内使用欄】システム連携設定!$C:$C,MATCH('【社内使用欄】システム連携用(ブロック別)'!F120,【社内使用欄】システム連携設定!$B:$B,0))&amp;"'!"&amp;INDEX(【社内使用欄】システム連携設定!$D:$D,MATCH('【社内使用欄】システム連携用(ブロック別)'!F120,【社内使用欄】システム連携設定!$B:$B,0))&amp;(INDEX(【社内使用欄】システム連携設定!$F:$F,MATCH('【社内使用欄】システム連携用(ブロック別)'!F120,【社内使用欄】システム連携設定!$B:$B,0))+(ROW()-INDEX(【社内使用欄】システム連携設定!$G:$G,MATCH('【社内使用欄】システム連携用(ブロック別)'!F120,【社内使用欄】システム連携設定!$B:$B,0))))</f>
        <v>'G内町'!F5</v>
      </c>
    </row>
    <row r="121" spans="1:7" hidden="1">
      <c r="A121" t="s">
        <v>317</v>
      </c>
      <c r="B121" s="85" t="s">
        <v>496</v>
      </c>
      <c r="C121" t="str">
        <f ca="1">IF(
    SUM(
        INDIRECT(
            "'"&amp;
            INDEX(【社内使用欄】システム連携設定!$C:$C,MATCH('【社内使用欄】システム連携用(ブロック別)'!F121,【社内使用欄】システム連携設定!$B:$B,0))&amp;
            "'!"&amp;
            INDEX(【社内使用欄】システム連携設定!$D:$D,MATCH('【社内使用欄】システム連携用(ブロック別)'!F121,【社内使用欄】システム連携設定!$B:$B,0))&amp;
            (INDEX(【社内使用欄】システム連携設定!$F:$F,MATCH('【社内使用欄】システム連携用(ブロック別)'!F121,【社内使用欄】システム連携設定!$B:$B,0))+(ROW()-INDEX(【社内使用欄】システム連携設定!$G:$G,MATCH('【社内使用欄】システム連携用(ブロック別)'!F121,【社内使用欄】システム連携設定!$B:$B,0))))&amp;
            ":"&amp;
            INDEX(【社内使用欄】システム連携設定!$E:$E,MATCH('【社内使用欄】システム連携用(ブロック別)'!F121,【社内使用欄】システム連携設定!$B:$B,0))&amp;
            (INDEX(【社内使用欄】システム連携設定!$F:$F,MATCH('【社内使用欄】システム連携用(ブロック別)'!F121,【社内使用欄】システム連携設定!$B:$B,0))+(ROW()-INDEX(【社内使用欄】システム連携設定!$G:$G,MATCH('【社内使用欄】システム連携用(ブロック別)'!F121,【社内使用欄】システム連携設定!$B:$B,0))))
        )
    )=0,
    "",
    SUM(
        INDIRECT(
            "'"&amp;
            INDEX(【社内使用欄】システム連携設定!$C:$C,MATCH('【社内使用欄】システム連携用(ブロック別)'!F121,【社内使用欄】システム連携設定!$B:$B,0))&amp;
            "'!"&amp;
            INDEX(【社内使用欄】システム連携設定!$D:$D,MATCH('【社内使用欄】システム連携用(ブロック別)'!F121,【社内使用欄】システム連携設定!$B:$B,0))&amp;
            (INDEX(【社内使用欄】システム連携設定!$F:$F,MATCH('【社内使用欄】システム連携用(ブロック別)'!F121,【社内使用欄】システム連携設定!$B:$B,0))+(ROW()-INDEX(【社内使用欄】システム連携設定!$G:$G,MATCH('【社内使用欄】システム連携用(ブロック別)'!F121,【社内使用欄】システム連携設定!$B:$B,0))))&amp;
            ":"&amp;
            INDEX(【社内使用欄】システム連携設定!$E:$E,MATCH('【社内使用欄】システム連携用(ブロック別)'!F121,【社内使用欄】システム連携設定!$B:$B,0))&amp;
            (INDEX(【社内使用欄】システム連携設定!$F:$F,MATCH('【社内使用欄】システム連携用(ブロック別)'!F121,【社内使用欄】システム連携設定!$B:$B,0))+(ROW()-INDEX(【社内使用欄】システム連携設定!$G:$G,MATCH('【社内使用欄】システム連携用(ブロック別)'!F121,【社内使用欄】システム連携設定!$B:$B,0))))
        )
    )
)</f>
        <v/>
      </c>
      <c r="D121" s="82" t="str">
        <f t="shared" ref="D121:D137" ca="1" si="8">IF(AND(ISNUMBER(INDIRECT(G121)),NOT(ISNUMBER(INDIRECT(LEFT(G121,FIND("!",G121))&amp;CHAR(CODE(MID(G121,FIND("!",G121)+1,1))+1)&amp;MID(G121,FIND("!",G121)+2,99)))),NOT(ISNUMBER(INDIRECT(LEFT(G121,FIND("!",G121))&amp;CHAR(CODE(MID(G121,FIND("!",G121)+1,1))+2)&amp;MID(G121,FIND("!",G121)+2,99))))),"戸建",
IF(AND(NOT(ISNUMBER(INDIRECT(G121))),ISNUMBER(INDIRECT(LEFT(G121,FIND("!",G121))&amp;CHAR(CODE(MID(G121,FIND("!",G121)+1,1))+1)&amp;MID(G121,FIND("!",G121)+2,99))),NOT(ISNUMBER(INDIRECT(LEFT(G121,FIND("!",G121))&amp;CHAR(CODE(MID(G121,FIND("!",G121)+1,1))+2)&amp;MID(G121,FIND("!",G121)+2,99))))),"集合",
IF(AND(ISNUMBER(INDIRECT(G121)),ISNUMBER(INDIRECT(LEFT(G121,FIND("!",G121))&amp;CHAR(CODE(MID(G121,FIND("!",G121)+1,1))+1)&amp;MID(G121,FIND("!",G121)+2,99))),NOT(ISNUMBER(INDIRECT(LEFT(G121,FIND("!",G121))&amp;CHAR(CODE(MID(G121,FIND("!",G121)+1,1))+2)&amp;MID(G121,FIND("!",G121)+2,99))))),"事業所除外",
IF(AND(NOT(ISNUMBER(INDIRECT(G121))),NOT(ISNUMBER(INDIRECT(LEFT(G121,FIND("!",G121))&amp;CHAR(CODE(MID(G121,FIND("!",G121)+1,1))+1)&amp;MID(G121,FIND("!",G121)+2,99)))),ISNUMBER(INDIRECT(LEFT(G121,FIND("!",G121))&amp;CHAR(CODE(MID(G121,FIND("!",G121)+1,1))+2)&amp;MID(G121,FIND("!",G121)+2,99)))),"全戸",
IF(OR(AND(ISNUMBER(INDIRECT(LEFT(G121,FIND("!",G121))&amp;CHAR(CODE(MID(G121,FIND("!",G121)+1,1))+2)&amp;MID(G121,FIND("!",G121)+2,99))),ISNUMBER(INDIRECT(G121))),AND(ISNUMBER(INDIRECT(LEFT(G121,FIND("!",G121))&amp;CHAR(CODE(MID(G121,FIND("!",G121)+1,1))+2)&amp;MID(G121,FIND("!",G121)+2,99))),ISNUMBER(INDIRECT(LEFT(G121,FIND("!",G121))&amp;CHAR(CODE(MID(G121,FIND("!",G121)+1,1))+1)&amp;MID(G121,FIND("!",G121)+2,99))))),"エラー","")))))</f>
        <v/>
      </c>
      <c r="E121" s="79" t="str">
        <f t="shared" ca="1" si="3"/>
        <v/>
      </c>
      <c r="F121" s="91" t="s">
        <v>426</v>
      </c>
      <c r="G121" s="90" t="str">
        <f>"'"&amp;INDEX(【社内使用欄】システム連携設定!$C:$C,MATCH('【社内使用欄】システム連携用(ブロック別)'!F121,【社内使用欄】システム連携設定!$B:$B,0))&amp;"'!"&amp;INDEX(【社内使用欄】システム連携設定!$D:$D,MATCH('【社内使用欄】システム連携用(ブロック別)'!F121,【社内使用欄】システム連携設定!$B:$B,0))&amp;(INDEX(【社内使用欄】システム連携設定!$F:$F,MATCH('【社内使用欄】システム連携用(ブロック別)'!F121,【社内使用欄】システム連携設定!$B:$B,0))+(ROW()-INDEX(【社内使用欄】システム連携設定!$G:$G,MATCH('【社内使用欄】システム連携用(ブロック別)'!F121,【社内使用欄】システム連携設定!$B:$B,0))))</f>
        <v>'G内町'!F6</v>
      </c>
    </row>
    <row r="122" spans="1:7" hidden="1">
      <c r="A122" t="s">
        <v>317</v>
      </c>
      <c r="B122" s="85" t="s">
        <v>497</v>
      </c>
      <c r="C122" t="str">
        <f ca="1">IF(
    SUM(
        INDIRECT(
            "'"&amp;
            INDEX(【社内使用欄】システム連携設定!$C:$C,MATCH('【社内使用欄】システム連携用(ブロック別)'!F122,【社内使用欄】システム連携設定!$B:$B,0))&amp;
            "'!"&amp;
            INDEX(【社内使用欄】システム連携設定!$D:$D,MATCH('【社内使用欄】システム連携用(ブロック別)'!F122,【社内使用欄】システム連携設定!$B:$B,0))&amp;
            (INDEX(【社内使用欄】システム連携設定!$F:$F,MATCH('【社内使用欄】システム連携用(ブロック別)'!F122,【社内使用欄】システム連携設定!$B:$B,0))+(ROW()-INDEX(【社内使用欄】システム連携設定!$G:$G,MATCH('【社内使用欄】システム連携用(ブロック別)'!F122,【社内使用欄】システム連携設定!$B:$B,0))))&amp;
            ":"&amp;
            INDEX(【社内使用欄】システム連携設定!$E:$E,MATCH('【社内使用欄】システム連携用(ブロック別)'!F122,【社内使用欄】システム連携設定!$B:$B,0))&amp;
            (INDEX(【社内使用欄】システム連携設定!$F:$F,MATCH('【社内使用欄】システム連携用(ブロック別)'!F122,【社内使用欄】システム連携設定!$B:$B,0))+(ROW()-INDEX(【社内使用欄】システム連携設定!$G:$G,MATCH('【社内使用欄】システム連携用(ブロック別)'!F122,【社内使用欄】システム連携設定!$B:$B,0))))
        )
    )=0,
    "",
    SUM(
        INDIRECT(
            "'"&amp;
            INDEX(【社内使用欄】システム連携設定!$C:$C,MATCH('【社内使用欄】システム連携用(ブロック別)'!F122,【社内使用欄】システム連携設定!$B:$B,0))&amp;
            "'!"&amp;
            INDEX(【社内使用欄】システム連携設定!$D:$D,MATCH('【社内使用欄】システム連携用(ブロック別)'!F122,【社内使用欄】システム連携設定!$B:$B,0))&amp;
            (INDEX(【社内使用欄】システム連携設定!$F:$F,MATCH('【社内使用欄】システム連携用(ブロック別)'!F122,【社内使用欄】システム連携設定!$B:$B,0))+(ROW()-INDEX(【社内使用欄】システム連携設定!$G:$G,MATCH('【社内使用欄】システム連携用(ブロック別)'!F122,【社内使用欄】システム連携設定!$B:$B,0))))&amp;
            ":"&amp;
            INDEX(【社内使用欄】システム連携設定!$E:$E,MATCH('【社内使用欄】システム連携用(ブロック別)'!F122,【社内使用欄】システム連携設定!$B:$B,0))&amp;
            (INDEX(【社内使用欄】システム連携設定!$F:$F,MATCH('【社内使用欄】システム連携用(ブロック別)'!F122,【社内使用欄】システム連携設定!$B:$B,0))+(ROW()-INDEX(【社内使用欄】システム連携設定!$G:$G,MATCH('【社内使用欄】システム連携用(ブロック別)'!F122,【社内使用欄】システム連携設定!$B:$B,0))))
        )
    )
)</f>
        <v/>
      </c>
      <c r="D122" s="82" t="str">
        <f t="shared" ca="1" si="8"/>
        <v/>
      </c>
      <c r="E122" s="79" t="str">
        <f t="shared" ca="1" si="3"/>
        <v/>
      </c>
      <c r="F122" s="91" t="s">
        <v>426</v>
      </c>
      <c r="G122" s="90" t="str">
        <f>"'"&amp;INDEX(【社内使用欄】システム連携設定!$C:$C,MATCH('【社内使用欄】システム連携用(ブロック別)'!F122,【社内使用欄】システム連携設定!$B:$B,0))&amp;"'!"&amp;INDEX(【社内使用欄】システム連携設定!$D:$D,MATCH('【社内使用欄】システム連携用(ブロック別)'!F122,【社内使用欄】システム連携設定!$B:$B,0))&amp;(INDEX(【社内使用欄】システム連携設定!$F:$F,MATCH('【社内使用欄】システム連携用(ブロック別)'!F122,【社内使用欄】システム連携設定!$B:$B,0))+(ROW()-INDEX(【社内使用欄】システム連携設定!$G:$G,MATCH('【社内使用欄】システム連携用(ブロック別)'!F122,【社内使用欄】システム連携設定!$B:$B,0))))</f>
        <v>'G内町'!F7</v>
      </c>
    </row>
    <row r="123" spans="1:7" hidden="1">
      <c r="A123" t="s">
        <v>317</v>
      </c>
      <c r="B123" s="85" t="s">
        <v>498</v>
      </c>
      <c r="C123" t="str">
        <f ca="1">IF(
    SUM(
        INDIRECT(
            "'"&amp;
            INDEX(【社内使用欄】システム連携設定!$C:$C,MATCH('【社内使用欄】システム連携用(ブロック別)'!F123,【社内使用欄】システム連携設定!$B:$B,0))&amp;
            "'!"&amp;
            INDEX(【社内使用欄】システム連携設定!$D:$D,MATCH('【社内使用欄】システム連携用(ブロック別)'!F123,【社内使用欄】システム連携設定!$B:$B,0))&amp;
            (INDEX(【社内使用欄】システム連携設定!$F:$F,MATCH('【社内使用欄】システム連携用(ブロック別)'!F123,【社内使用欄】システム連携設定!$B:$B,0))+(ROW()-INDEX(【社内使用欄】システム連携設定!$G:$G,MATCH('【社内使用欄】システム連携用(ブロック別)'!F123,【社内使用欄】システム連携設定!$B:$B,0))))&amp;
            ":"&amp;
            INDEX(【社内使用欄】システム連携設定!$E:$E,MATCH('【社内使用欄】システム連携用(ブロック別)'!F123,【社内使用欄】システム連携設定!$B:$B,0))&amp;
            (INDEX(【社内使用欄】システム連携設定!$F:$F,MATCH('【社内使用欄】システム連携用(ブロック別)'!F123,【社内使用欄】システム連携設定!$B:$B,0))+(ROW()-INDEX(【社内使用欄】システム連携設定!$G:$G,MATCH('【社内使用欄】システム連携用(ブロック別)'!F123,【社内使用欄】システム連携設定!$B:$B,0))))
        )
    )=0,
    "",
    SUM(
        INDIRECT(
            "'"&amp;
            INDEX(【社内使用欄】システム連携設定!$C:$C,MATCH('【社内使用欄】システム連携用(ブロック別)'!F123,【社内使用欄】システム連携設定!$B:$B,0))&amp;
            "'!"&amp;
            INDEX(【社内使用欄】システム連携設定!$D:$D,MATCH('【社内使用欄】システム連携用(ブロック別)'!F123,【社内使用欄】システム連携設定!$B:$B,0))&amp;
            (INDEX(【社内使用欄】システム連携設定!$F:$F,MATCH('【社内使用欄】システム連携用(ブロック別)'!F123,【社内使用欄】システム連携設定!$B:$B,0))+(ROW()-INDEX(【社内使用欄】システム連携設定!$G:$G,MATCH('【社内使用欄】システム連携用(ブロック別)'!F123,【社内使用欄】システム連携設定!$B:$B,0))))&amp;
            ":"&amp;
            INDEX(【社内使用欄】システム連携設定!$E:$E,MATCH('【社内使用欄】システム連携用(ブロック別)'!F123,【社内使用欄】システム連携設定!$B:$B,0))&amp;
            (INDEX(【社内使用欄】システム連携設定!$F:$F,MATCH('【社内使用欄】システム連携用(ブロック別)'!F123,【社内使用欄】システム連携設定!$B:$B,0))+(ROW()-INDEX(【社内使用欄】システム連携設定!$G:$G,MATCH('【社内使用欄】システム連携用(ブロック別)'!F123,【社内使用欄】システム連携設定!$B:$B,0))))
        )
    )
)</f>
        <v/>
      </c>
      <c r="D123" s="82" t="str">
        <f t="shared" ca="1" si="8"/>
        <v/>
      </c>
      <c r="E123" s="79" t="str">
        <f t="shared" ca="1" si="3"/>
        <v/>
      </c>
      <c r="F123" s="91" t="s">
        <v>426</v>
      </c>
      <c r="G123" s="90" t="str">
        <f>"'"&amp;INDEX(【社内使用欄】システム連携設定!$C:$C,MATCH('【社内使用欄】システム連携用(ブロック別)'!F123,【社内使用欄】システム連携設定!$B:$B,0))&amp;"'!"&amp;INDEX(【社内使用欄】システム連携設定!$D:$D,MATCH('【社内使用欄】システム連携用(ブロック別)'!F123,【社内使用欄】システム連携設定!$B:$B,0))&amp;(INDEX(【社内使用欄】システム連携設定!$F:$F,MATCH('【社内使用欄】システム連携用(ブロック別)'!F123,【社内使用欄】システム連携設定!$B:$B,0))+(ROW()-INDEX(【社内使用欄】システム連携設定!$G:$G,MATCH('【社内使用欄】システム連携用(ブロック別)'!F123,【社内使用欄】システム連携設定!$B:$B,0))))</f>
        <v>'G内町'!F8</v>
      </c>
    </row>
    <row r="124" spans="1:7" hidden="1">
      <c r="A124" t="s">
        <v>317</v>
      </c>
      <c r="B124" s="85" t="s">
        <v>499</v>
      </c>
      <c r="C124" t="str">
        <f ca="1">IF(
    SUM(
        INDIRECT(
            "'"&amp;
            INDEX(【社内使用欄】システム連携設定!$C:$C,MATCH('【社内使用欄】システム連携用(ブロック別)'!F124,【社内使用欄】システム連携設定!$B:$B,0))&amp;
            "'!"&amp;
            INDEX(【社内使用欄】システム連携設定!$D:$D,MATCH('【社内使用欄】システム連携用(ブロック別)'!F124,【社内使用欄】システム連携設定!$B:$B,0))&amp;
            (INDEX(【社内使用欄】システム連携設定!$F:$F,MATCH('【社内使用欄】システム連携用(ブロック別)'!F124,【社内使用欄】システム連携設定!$B:$B,0))+(ROW()-INDEX(【社内使用欄】システム連携設定!$G:$G,MATCH('【社内使用欄】システム連携用(ブロック別)'!F124,【社内使用欄】システム連携設定!$B:$B,0))))&amp;
            ":"&amp;
            INDEX(【社内使用欄】システム連携設定!$E:$E,MATCH('【社内使用欄】システム連携用(ブロック別)'!F124,【社内使用欄】システム連携設定!$B:$B,0))&amp;
            (INDEX(【社内使用欄】システム連携設定!$F:$F,MATCH('【社内使用欄】システム連携用(ブロック別)'!F124,【社内使用欄】システム連携設定!$B:$B,0))+(ROW()-INDEX(【社内使用欄】システム連携設定!$G:$G,MATCH('【社内使用欄】システム連携用(ブロック別)'!F124,【社内使用欄】システム連携設定!$B:$B,0))))
        )
    )=0,
    "",
    SUM(
        INDIRECT(
            "'"&amp;
            INDEX(【社内使用欄】システム連携設定!$C:$C,MATCH('【社内使用欄】システム連携用(ブロック別)'!F124,【社内使用欄】システム連携設定!$B:$B,0))&amp;
            "'!"&amp;
            INDEX(【社内使用欄】システム連携設定!$D:$D,MATCH('【社内使用欄】システム連携用(ブロック別)'!F124,【社内使用欄】システム連携設定!$B:$B,0))&amp;
            (INDEX(【社内使用欄】システム連携設定!$F:$F,MATCH('【社内使用欄】システム連携用(ブロック別)'!F124,【社内使用欄】システム連携設定!$B:$B,0))+(ROW()-INDEX(【社内使用欄】システム連携設定!$G:$G,MATCH('【社内使用欄】システム連携用(ブロック別)'!F124,【社内使用欄】システム連携設定!$B:$B,0))))&amp;
            ":"&amp;
            INDEX(【社内使用欄】システム連携設定!$E:$E,MATCH('【社内使用欄】システム連携用(ブロック別)'!F124,【社内使用欄】システム連携設定!$B:$B,0))&amp;
            (INDEX(【社内使用欄】システム連携設定!$F:$F,MATCH('【社内使用欄】システム連携用(ブロック別)'!F124,【社内使用欄】システム連携設定!$B:$B,0))+(ROW()-INDEX(【社内使用欄】システム連携設定!$G:$G,MATCH('【社内使用欄】システム連携用(ブロック別)'!F124,【社内使用欄】システム連携設定!$B:$B,0))))
        )
    )
)</f>
        <v/>
      </c>
      <c r="D124" s="82" t="str">
        <f t="shared" ca="1" si="8"/>
        <v/>
      </c>
      <c r="E124" s="79" t="str">
        <f t="shared" ca="1" si="3"/>
        <v/>
      </c>
      <c r="F124" s="91" t="s">
        <v>426</v>
      </c>
      <c r="G124" s="90" t="str">
        <f>"'"&amp;INDEX(【社内使用欄】システム連携設定!$C:$C,MATCH('【社内使用欄】システム連携用(ブロック別)'!F124,【社内使用欄】システム連携設定!$B:$B,0))&amp;"'!"&amp;INDEX(【社内使用欄】システム連携設定!$D:$D,MATCH('【社内使用欄】システム連携用(ブロック別)'!F124,【社内使用欄】システム連携設定!$B:$B,0))&amp;(INDEX(【社内使用欄】システム連携設定!$F:$F,MATCH('【社内使用欄】システム連携用(ブロック別)'!F124,【社内使用欄】システム連携設定!$B:$B,0))+(ROW()-INDEX(【社内使用欄】システム連携設定!$G:$G,MATCH('【社内使用欄】システム連携用(ブロック別)'!F124,【社内使用欄】システム連携設定!$B:$B,0))))</f>
        <v>'G内町'!F9</v>
      </c>
    </row>
    <row r="125" spans="1:7" hidden="1">
      <c r="A125" t="s">
        <v>317</v>
      </c>
      <c r="B125" s="85" t="s">
        <v>500</v>
      </c>
      <c r="C125" t="str">
        <f ca="1">IF(
    SUM(
        INDIRECT(
            "'"&amp;
            INDEX(【社内使用欄】システム連携設定!$C:$C,MATCH('【社内使用欄】システム連携用(ブロック別)'!F125,【社内使用欄】システム連携設定!$B:$B,0))&amp;
            "'!"&amp;
            INDEX(【社内使用欄】システム連携設定!$D:$D,MATCH('【社内使用欄】システム連携用(ブロック別)'!F125,【社内使用欄】システム連携設定!$B:$B,0))&amp;
            (INDEX(【社内使用欄】システム連携設定!$F:$F,MATCH('【社内使用欄】システム連携用(ブロック別)'!F125,【社内使用欄】システム連携設定!$B:$B,0))+(ROW()-INDEX(【社内使用欄】システム連携設定!$G:$G,MATCH('【社内使用欄】システム連携用(ブロック別)'!F125,【社内使用欄】システム連携設定!$B:$B,0))))&amp;
            ":"&amp;
            INDEX(【社内使用欄】システム連携設定!$E:$E,MATCH('【社内使用欄】システム連携用(ブロック別)'!F125,【社内使用欄】システム連携設定!$B:$B,0))&amp;
            (INDEX(【社内使用欄】システム連携設定!$F:$F,MATCH('【社内使用欄】システム連携用(ブロック別)'!F125,【社内使用欄】システム連携設定!$B:$B,0))+(ROW()-INDEX(【社内使用欄】システム連携設定!$G:$G,MATCH('【社内使用欄】システム連携用(ブロック別)'!F125,【社内使用欄】システム連携設定!$B:$B,0))))
        )
    )=0,
    "",
    SUM(
        INDIRECT(
            "'"&amp;
            INDEX(【社内使用欄】システム連携設定!$C:$C,MATCH('【社内使用欄】システム連携用(ブロック別)'!F125,【社内使用欄】システム連携設定!$B:$B,0))&amp;
            "'!"&amp;
            INDEX(【社内使用欄】システム連携設定!$D:$D,MATCH('【社内使用欄】システム連携用(ブロック別)'!F125,【社内使用欄】システム連携設定!$B:$B,0))&amp;
            (INDEX(【社内使用欄】システム連携設定!$F:$F,MATCH('【社内使用欄】システム連携用(ブロック別)'!F125,【社内使用欄】システム連携設定!$B:$B,0))+(ROW()-INDEX(【社内使用欄】システム連携設定!$G:$G,MATCH('【社内使用欄】システム連携用(ブロック別)'!F125,【社内使用欄】システム連携設定!$B:$B,0))))&amp;
            ":"&amp;
            INDEX(【社内使用欄】システム連携設定!$E:$E,MATCH('【社内使用欄】システム連携用(ブロック別)'!F125,【社内使用欄】システム連携設定!$B:$B,0))&amp;
            (INDEX(【社内使用欄】システム連携設定!$F:$F,MATCH('【社内使用欄】システム連携用(ブロック別)'!F125,【社内使用欄】システム連携設定!$B:$B,0))+(ROW()-INDEX(【社内使用欄】システム連携設定!$G:$G,MATCH('【社内使用欄】システム連携用(ブロック別)'!F125,【社内使用欄】システム連携設定!$B:$B,0))))
        )
    )
)</f>
        <v/>
      </c>
      <c r="D125" s="82" t="str">
        <f t="shared" ca="1" si="8"/>
        <v/>
      </c>
      <c r="E125" s="79" t="str">
        <f t="shared" ca="1" si="3"/>
        <v/>
      </c>
      <c r="F125" s="91" t="s">
        <v>426</v>
      </c>
      <c r="G125" s="90" t="str">
        <f>"'"&amp;INDEX(【社内使用欄】システム連携設定!$C:$C,MATCH('【社内使用欄】システム連携用(ブロック別)'!F125,【社内使用欄】システム連携設定!$B:$B,0))&amp;"'!"&amp;INDEX(【社内使用欄】システム連携設定!$D:$D,MATCH('【社内使用欄】システム連携用(ブロック別)'!F125,【社内使用欄】システム連携設定!$B:$B,0))&amp;(INDEX(【社内使用欄】システム連携設定!$F:$F,MATCH('【社内使用欄】システム連携用(ブロック別)'!F125,【社内使用欄】システム連携設定!$B:$B,0))+(ROW()-INDEX(【社内使用欄】システム連携設定!$G:$G,MATCH('【社内使用欄】システム連携用(ブロック別)'!F125,【社内使用欄】システム連携設定!$B:$B,0))))</f>
        <v>'G内町'!F10</v>
      </c>
    </row>
    <row r="126" spans="1:7" hidden="1">
      <c r="A126" t="s">
        <v>317</v>
      </c>
      <c r="B126" s="85" t="s">
        <v>501</v>
      </c>
      <c r="C126" t="str">
        <f ca="1">IF(
    SUM(
        INDIRECT(
            "'"&amp;
            INDEX(【社内使用欄】システム連携設定!$C:$C,MATCH('【社内使用欄】システム連携用(ブロック別)'!F126,【社内使用欄】システム連携設定!$B:$B,0))&amp;
            "'!"&amp;
            INDEX(【社内使用欄】システム連携設定!$D:$D,MATCH('【社内使用欄】システム連携用(ブロック別)'!F126,【社内使用欄】システム連携設定!$B:$B,0))&amp;
            (INDEX(【社内使用欄】システム連携設定!$F:$F,MATCH('【社内使用欄】システム連携用(ブロック別)'!F126,【社内使用欄】システム連携設定!$B:$B,0))+(ROW()-INDEX(【社内使用欄】システム連携設定!$G:$G,MATCH('【社内使用欄】システム連携用(ブロック別)'!F126,【社内使用欄】システム連携設定!$B:$B,0))))&amp;
            ":"&amp;
            INDEX(【社内使用欄】システム連携設定!$E:$E,MATCH('【社内使用欄】システム連携用(ブロック別)'!F126,【社内使用欄】システム連携設定!$B:$B,0))&amp;
            (INDEX(【社内使用欄】システム連携設定!$F:$F,MATCH('【社内使用欄】システム連携用(ブロック別)'!F126,【社内使用欄】システム連携設定!$B:$B,0))+(ROW()-INDEX(【社内使用欄】システム連携設定!$G:$G,MATCH('【社内使用欄】システム連携用(ブロック別)'!F126,【社内使用欄】システム連携設定!$B:$B,0))))
        )
    )=0,
    "",
    SUM(
        INDIRECT(
            "'"&amp;
            INDEX(【社内使用欄】システム連携設定!$C:$C,MATCH('【社内使用欄】システム連携用(ブロック別)'!F126,【社内使用欄】システム連携設定!$B:$B,0))&amp;
            "'!"&amp;
            INDEX(【社内使用欄】システム連携設定!$D:$D,MATCH('【社内使用欄】システム連携用(ブロック別)'!F126,【社内使用欄】システム連携設定!$B:$B,0))&amp;
            (INDEX(【社内使用欄】システム連携設定!$F:$F,MATCH('【社内使用欄】システム連携用(ブロック別)'!F126,【社内使用欄】システム連携設定!$B:$B,0))+(ROW()-INDEX(【社内使用欄】システム連携設定!$G:$G,MATCH('【社内使用欄】システム連携用(ブロック別)'!F126,【社内使用欄】システム連携設定!$B:$B,0))))&amp;
            ":"&amp;
            INDEX(【社内使用欄】システム連携設定!$E:$E,MATCH('【社内使用欄】システム連携用(ブロック別)'!F126,【社内使用欄】システム連携設定!$B:$B,0))&amp;
            (INDEX(【社内使用欄】システム連携設定!$F:$F,MATCH('【社内使用欄】システム連携用(ブロック別)'!F126,【社内使用欄】システム連携設定!$B:$B,0))+(ROW()-INDEX(【社内使用欄】システム連携設定!$G:$G,MATCH('【社内使用欄】システム連携用(ブロック別)'!F126,【社内使用欄】システム連携設定!$B:$B,0))))
        )
    )
)</f>
        <v/>
      </c>
      <c r="D126" s="82" t="str">
        <f t="shared" ca="1" si="8"/>
        <v/>
      </c>
      <c r="E126" s="79" t="str">
        <f t="shared" ca="1" si="3"/>
        <v/>
      </c>
      <c r="F126" s="91" t="s">
        <v>426</v>
      </c>
      <c r="G126" s="90" t="str">
        <f>"'"&amp;INDEX(【社内使用欄】システム連携設定!$C:$C,MATCH('【社内使用欄】システム連携用(ブロック別)'!F126,【社内使用欄】システム連携設定!$B:$B,0))&amp;"'!"&amp;INDEX(【社内使用欄】システム連携設定!$D:$D,MATCH('【社内使用欄】システム連携用(ブロック別)'!F126,【社内使用欄】システム連携設定!$B:$B,0))&amp;(INDEX(【社内使用欄】システム連携設定!$F:$F,MATCH('【社内使用欄】システム連携用(ブロック別)'!F126,【社内使用欄】システム連携設定!$B:$B,0))+(ROW()-INDEX(【社内使用欄】システム連携設定!$G:$G,MATCH('【社内使用欄】システム連携用(ブロック別)'!F126,【社内使用欄】システム連携設定!$B:$B,0))))</f>
        <v>'G内町'!F11</v>
      </c>
    </row>
    <row r="127" spans="1:7" hidden="1">
      <c r="A127" t="s">
        <v>317</v>
      </c>
      <c r="B127" s="85" t="s">
        <v>502</v>
      </c>
      <c r="C127" t="str">
        <f ca="1">IF(
    SUM(
        INDIRECT(
            "'"&amp;
            INDEX(【社内使用欄】システム連携設定!$C:$C,MATCH('【社内使用欄】システム連携用(ブロック別)'!F127,【社内使用欄】システム連携設定!$B:$B,0))&amp;
            "'!"&amp;
            INDEX(【社内使用欄】システム連携設定!$D:$D,MATCH('【社内使用欄】システム連携用(ブロック別)'!F127,【社内使用欄】システム連携設定!$B:$B,0))&amp;
            (INDEX(【社内使用欄】システム連携設定!$F:$F,MATCH('【社内使用欄】システム連携用(ブロック別)'!F127,【社内使用欄】システム連携設定!$B:$B,0))+(ROW()-INDEX(【社内使用欄】システム連携設定!$G:$G,MATCH('【社内使用欄】システム連携用(ブロック別)'!F127,【社内使用欄】システム連携設定!$B:$B,0))))&amp;
            ":"&amp;
            INDEX(【社内使用欄】システム連携設定!$E:$E,MATCH('【社内使用欄】システム連携用(ブロック別)'!F127,【社内使用欄】システム連携設定!$B:$B,0))&amp;
            (INDEX(【社内使用欄】システム連携設定!$F:$F,MATCH('【社内使用欄】システム連携用(ブロック別)'!F127,【社内使用欄】システム連携設定!$B:$B,0))+(ROW()-INDEX(【社内使用欄】システム連携設定!$G:$G,MATCH('【社内使用欄】システム連携用(ブロック別)'!F127,【社内使用欄】システム連携設定!$B:$B,0))))
        )
    )=0,
    "",
    SUM(
        INDIRECT(
            "'"&amp;
            INDEX(【社内使用欄】システム連携設定!$C:$C,MATCH('【社内使用欄】システム連携用(ブロック別)'!F127,【社内使用欄】システム連携設定!$B:$B,0))&amp;
            "'!"&amp;
            INDEX(【社内使用欄】システム連携設定!$D:$D,MATCH('【社内使用欄】システム連携用(ブロック別)'!F127,【社内使用欄】システム連携設定!$B:$B,0))&amp;
            (INDEX(【社内使用欄】システム連携設定!$F:$F,MATCH('【社内使用欄】システム連携用(ブロック別)'!F127,【社内使用欄】システム連携設定!$B:$B,0))+(ROW()-INDEX(【社内使用欄】システム連携設定!$G:$G,MATCH('【社内使用欄】システム連携用(ブロック別)'!F127,【社内使用欄】システム連携設定!$B:$B,0))))&amp;
            ":"&amp;
            INDEX(【社内使用欄】システム連携設定!$E:$E,MATCH('【社内使用欄】システム連携用(ブロック別)'!F127,【社内使用欄】システム連携設定!$B:$B,0))&amp;
            (INDEX(【社内使用欄】システム連携設定!$F:$F,MATCH('【社内使用欄】システム連携用(ブロック別)'!F127,【社内使用欄】システム連携設定!$B:$B,0))+(ROW()-INDEX(【社内使用欄】システム連携設定!$G:$G,MATCH('【社内使用欄】システム連携用(ブロック別)'!F127,【社内使用欄】システム連携設定!$B:$B,0))))
        )
    )
)</f>
        <v/>
      </c>
      <c r="D127" s="82" t="str">
        <f t="shared" ca="1" si="8"/>
        <v/>
      </c>
      <c r="E127" s="79" t="str">
        <f t="shared" ca="1" si="3"/>
        <v/>
      </c>
      <c r="F127" s="91" t="s">
        <v>426</v>
      </c>
      <c r="G127" s="90" t="str">
        <f>"'"&amp;INDEX(【社内使用欄】システム連携設定!$C:$C,MATCH('【社内使用欄】システム連携用(ブロック別)'!F127,【社内使用欄】システム連携設定!$B:$B,0))&amp;"'!"&amp;INDEX(【社内使用欄】システム連携設定!$D:$D,MATCH('【社内使用欄】システム連携用(ブロック別)'!F127,【社内使用欄】システム連携設定!$B:$B,0))&amp;(INDEX(【社内使用欄】システム連携設定!$F:$F,MATCH('【社内使用欄】システム連携用(ブロック別)'!F127,【社内使用欄】システム連携設定!$B:$B,0))+(ROW()-INDEX(【社内使用欄】システム連携設定!$G:$G,MATCH('【社内使用欄】システム連携用(ブロック別)'!F127,【社内使用欄】システム連携設定!$B:$B,0))))</f>
        <v>'G内町'!F12</v>
      </c>
    </row>
    <row r="128" spans="1:7" hidden="1">
      <c r="A128" t="s">
        <v>317</v>
      </c>
      <c r="B128" s="85" t="s">
        <v>503</v>
      </c>
      <c r="C128" t="str">
        <f ca="1">IF(
    SUM(
        INDIRECT(
            "'"&amp;
            INDEX(【社内使用欄】システム連携設定!$C:$C,MATCH('【社内使用欄】システム連携用(ブロック別)'!F128,【社内使用欄】システム連携設定!$B:$B,0))&amp;
            "'!"&amp;
            INDEX(【社内使用欄】システム連携設定!$D:$D,MATCH('【社内使用欄】システム連携用(ブロック別)'!F128,【社内使用欄】システム連携設定!$B:$B,0))&amp;
            (INDEX(【社内使用欄】システム連携設定!$F:$F,MATCH('【社内使用欄】システム連携用(ブロック別)'!F128,【社内使用欄】システム連携設定!$B:$B,0))+(ROW()-INDEX(【社内使用欄】システム連携設定!$G:$G,MATCH('【社内使用欄】システム連携用(ブロック別)'!F128,【社内使用欄】システム連携設定!$B:$B,0))))&amp;
            ":"&amp;
            INDEX(【社内使用欄】システム連携設定!$E:$E,MATCH('【社内使用欄】システム連携用(ブロック別)'!F128,【社内使用欄】システム連携設定!$B:$B,0))&amp;
            (INDEX(【社内使用欄】システム連携設定!$F:$F,MATCH('【社内使用欄】システム連携用(ブロック別)'!F128,【社内使用欄】システム連携設定!$B:$B,0))+(ROW()-INDEX(【社内使用欄】システム連携設定!$G:$G,MATCH('【社内使用欄】システム連携用(ブロック別)'!F128,【社内使用欄】システム連携設定!$B:$B,0))))
        )
    )=0,
    "",
    SUM(
        INDIRECT(
            "'"&amp;
            INDEX(【社内使用欄】システム連携設定!$C:$C,MATCH('【社内使用欄】システム連携用(ブロック別)'!F128,【社内使用欄】システム連携設定!$B:$B,0))&amp;
            "'!"&amp;
            INDEX(【社内使用欄】システム連携設定!$D:$D,MATCH('【社内使用欄】システム連携用(ブロック別)'!F128,【社内使用欄】システム連携設定!$B:$B,0))&amp;
            (INDEX(【社内使用欄】システム連携設定!$F:$F,MATCH('【社内使用欄】システム連携用(ブロック別)'!F128,【社内使用欄】システム連携設定!$B:$B,0))+(ROW()-INDEX(【社内使用欄】システム連携設定!$G:$G,MATCH('【社内使用欄】システム連携用(ブロック別)'!F128,【社内使用欄】システム連携設定!$B:$B,0))))&amp;
            ":"&amp;
            INDEX(【社内使用欄】システム連携設定!$E:$E,MATCH('【社内使用欄】システム連携用(ブロック別)'!F128,【社内使用欄】システム連携設定!$B:$B,0))&amp;
            (INDEX(【社内使用欄】システム連携設定!$F:$F,MATCH('【社内使用欄】システム連携用(ブロック別)'!F128,【社内使用欄】システム連携設定!$B:$B,0))+(ROW()-INDEX(【社内使用欄】システム連携設定!$G:$G,MATCH('【社内使用欄】システム連携用(ブロック別)'!F128,【社内使用欄】システム連携設定!$B:$B,0))))
        )
    )
)</f>
        <v/>
      </c>
      <c r="D128" s="82" t="str">
        <f t="shared" ca="1" si="8"/>
        <v/>
      </c>
      <c r="E128" s="79" t="str">
        <f t="shared" ca="1" si="3"/>
        <v/>
      </c>
      <c r="F128" s="91" t="s">
        <v>426</v>
      </c>
      <c r="G128" s="90" t="str">
        <f>"'"&amp;INDEX(【社内使用欄】システム連携設定!$C:$C,MATCH('【社内使用欄】システム連携用(ブロック別)'!F128,【社内使用欄】システム連携設定!$B:$B,0))&amp;"'!"&amp;INDEX(【社内使用欄】システム連携設定!$D:$D,MATCH('【社内使用欄】システム連携用(ブロック別)'!F128,【社内使用欄】システム連携設定!$B:$B,0))&amp;(INDEX(【社内使用欄】システム連携設定!$F:$F,MATCH('【社内使用欄】システム連携用(ブロック別)'!F128,【社内使用欄】システム連携設定!$B:$B,0))+(ROW()-INDEX(【社内使用欄】システム連携設定!$G:$G,MATCH('【社内使用欄】システム連携用(ブロック別)'!F128,【社内使用欄】システム連携設定!$B:$B,0))))</f>
        <v>'G内町'!F13</v>
      </c>
    </row>
    <row r="129" spans="1:7" hidden="1">
      <c r="A129" t="s">
        <v>317</v>
      </c>
      <c r="B129" s="85" t="s">
        <v>504</v>
      </c>
      <c r="C129" t="str">
        <f ca="1">IF(
    SUM(
        INDIRECT(
            "'"&amp;
            INDEX(【社内使用欄】システム連携設定!$C:$C,MATCH('【社内使用欄】システム連携用(ブロック別)'!F129,【社内使用欄】システム連携設定!$B:$B,0))&amp;
            "'!"&amp;
            INDEX(【社内使用欄】システム連携設定!$D:$D,MATCH('【社内使用欄】システム連携用(ブロック別)'!F129,【社内使用欄】システム連携設定!$B:$B,0))&amp;
            (INDEX(【社内使用欄】システム連携設定!$F:$F,MATCH('【社内使用欄】システム連携用(ブロック別)'!F129,【社内使用欄】システム連携設定!$B:$B,0))+(ROW()-INDEX(【社内使用欄】システム連携設定!$G:$G,MATCH('【社内使用欄】システム連携用(ブロック別)'!F129,【社内使用欄】システム連携設定!$B:$B,0))))&amp;
            ":"&amp;
            INDEX(【社内使用欄】システム連携設定!$E:$E,MATCH('【社内使用欄】システム連携用(ブロック別)'!F129,【社内使用欄】システム連携設定!$B:$B,0))&amp;
            (INDEX(【社内使用欄】システム連携設定!$F:$F,MATCH('【社内使用欄】システム連携用(ブロック別)'!F129,【社内使用欄】システム連携設定!$B:$B,0))+(ROW()-INDEX(【社内使用欄】システム連携設定!$G:$G,MATCH('【社内使用欄】システム連携用(ブロック別)'!F129,【社内使用欄】システム連携設定!$B:$B,0))))
        )
    )=0,
    "",
    SUM(
        INDIRECT(
            "'"&amp;
            INDEX(【社内使用欄】システム連携設定!$C:$C,MATCH('【社内使用欄】システム連携用(ブロック別)'!F129,【社内使用欄】システム連携設定!$B:$B,0))&amp;
            "'!"&amp;
            INDEX(【社内使用欄】システム連携設定!$D:$D,MATCH('【社内使用欄】システム連携用(ブロック別)'!F129,【社内使用欄】システム連携設定!$B:$B,0))&amp;
            (INDEX(【社内使用欄】システム連携設定!$F:$F,MATCH('【社内使用欄】システム連携用(ブロック別)'!F129,【社内使用欄】システム連携設定!$B:$B,0))+(ROW()-INDEX(【社内使用欄】システム連携設定!$G:$G,MATCH('【社内使用欄】システム連携用(ブロック別)'!F129,【社内使用欄】システム連携設定!$B:$B,0))))&amp;
            ":"&amp;
            INDEX(【社内使用欄】システム連携設定!$E:$E,MATCH('【社内使用欄】システム連携用(ブロック別)'!F129,【社内使用欄】システム連携設定!$B:$B,0))&amp;
            (INDEX(【社内使用欄】システム連携設定!$F:$F,MATCH('【社内使用欄】システム連携用(ブロック別)'!F129,【社内使用欄】システム連携設定!$B:$B,0))+(ROW()-INDEX(【社内使用欄】システム連携設定!$G:$G,MATCH('【社内使用欄】システム連携用(ブロック別)'!F129,【社内使用欄】システム連携設定!$B:$B,0))))
        )
    )
)</f>
        <v/>
      </c>
      <c r="D129" s="82" t="str">
        <f t="shared" ca="1" si="8"/>
        <v/>
      </c>
      <c r="E129" s="79" t="str">
        <f t="shared" ca="1" si="3"/>
        <v/>
      </c>
      <c r="F129" s="91" t="s">
        <v>426</v>
      </c>
      <c r="G129" s="90" t="str">
        <f>"'"&amp;INDEX(【社内使用欄】システム連携設定!$C:$C,MATCH('【社内使用欄】システム連携用(ブロック別)'!F129,【社内使用欄】システム連携設定!$B:$B,0))&amp;"'!"&amp;INDEX(【社内使用欄】システム連携設定!$D:$D,MATCH('【社内使用欄】システム連携用(ブロック別)'!F129,【社内使用欄】システム連携設定!$B:$B,0))&amp;(INDEX(【社内使用欄】システム連携設定!$F:$F,MATCH('【社内使用欄】システム連携用(ブロック別)'!F129,【社内使用欄】システム連携設定!$B:$B,0))+(ROW()-INDEX(【社内使用欄】システム連携設定!$G:$G,MATCH('【社内使用欄】システム連携用(ブロック別)'!F129,【社内使用欄】システム連携設定!$B:$B,0))))</f>
        <v>'G内町'!F14</v>
      </c>
    </row>
    <row r="130" spans="1:7" hidden="1">
      <c r="A130" t="s">
        <v>317</v>
      </c>
      <c r="B130" s="85" t="s">
        <v>505</v>
      </c>
      <c r="C130" t="str">
        <f ca="1">IF(
    SUM(
        INDIRECT(
            "'"&amp;
            INDEX(【社内使用欄】システム連携設定!$C:$C,MATCH('【社内使用欄】システム連携用(ブロック別)'!F130,【社内使用欄】システム連携設定!$B:$B,0))&amp;
            "'!"&amp;
            INDEX(【社内使用欄】システム連携設定!$D:$D,MATCH('【社内使用欄】システム連携用(ブロック別)'!F130,【社内使用欄】システム連携設定!$B:$B,0))&amp;
            (INDEX(【社内使用欄】システム連携設定!$F:$F,MATCH('【社内使用欄】システム連携用(ブロック別)'!F130,【社内使用欄】システム連携設定!$B:$B,0))+(ROW()-INDEX(【社内使用欄】システム連携設定!$G:$G,MATCH('【社内使用欄】システム連携用(ブロック別)'!F130,【社内使用欄】システム連携設定!$B:$B,0))))&amp;
            ":"&amp;
            INDEX(【社内使用欄】システム連携設定!$E:$E,MATCH('【社内使用欄】システム連携用(ブロック別)'!F130,【社内使用欄】システム連携設定!$B:$B,0))&amp;
            (INDEX(【社内使用欄】システム連携設定!$F:$F,MATCH('【社内使用欄】システム連携用(ブロック別)'!F130,【社内使用欄】システム連携設定!$B:$B,0))+(ROW()-INDEX(【社内使用欄】システム連携設定!$G:$G,MATCH('【社内使用欄】システム連携用(ブロック別)'!F130,【社内使用欄】システム連携設定!$B:$B,0))))
        )
    )=0,
    "",
    SUM(
        INDIRECT(
            "'"&amp;
            INDEX(【社内使用欄】システム連携設定!$C:$C,MATCH('【社内使用欄】システム連携用(ブロック別)'!F130,【社内使用欄】システム連携設定!$B:$B,0))&amp;
            "'!"&amp;
            INDEX(【社内使用欄】システム連携設定!$D:$D,MATCH('【社内使用欄】システム連携用(ブロック別)'!F130,【社内使用欄】システム連携設定!$B:$B,0))&amp;
            (INDEX(【社内使用欄】システム連携設定!$F:$F,MATCH('【社内使用欄】システム連携用(ブロック別)'!F130,【社内使用欄】システム連携設定!$B:$B,0))+(ROW()-INDEX(【社内使用欄】システム連携設定!$G:$G,MATCH('【社内使用欄】システム連携用(ブロック別)'!F130,【社内使用欄】システム連携設定!$B:$B,0))))&amp;
            ":"&amp;
            INDEX(【社内使用欄】システム連携設定!$E:$E,MATCH('【社内使用欄】システム連携用(ブロック別)'!F130,【社内使用欄】システム連携設定!$B:$B,0))&amp;
            (INDEX(【社内使用欄】システム連携設定!$F:$F,MATCH('【社内使用欄】システム連携用(ブロック別)'!F130,【社内使用欄】システム連携設定!$B:$B,0))+(ROW()-INDEX(【社内使用欄】システム連携設定!$G:$G,MATCH('【社内使用欄】システム連携用(ブロック別)'!F130,【社内使用欄】システム連携設定!$B:$B,0))))
        )
    )
)</f>
        <v/>
      </c>
      <c r="D130" s="82" t="str">
        <f t="shared" ca="1" si="8"/>
        <v/>
      </c>
      <c r="E130" s="79" t="str">
        <f t="shared" ca="1" si="3"/>
        <v/>
      </c>
      <c r="F130" s="91" t="s">
        <v>426</v>
      </c>
      <c r="G130" s="90" t="str">
        <f>"'"&amp;INDEX(【社内使用欄】システム連携設定!$C:$C,MATCH('【社内使用欄】システム連携用(ブロック別)'!F130,【社内使用欄】システム連携設定!$B:$B,0))&amp;"'!"&amp;INDEX(【社内使用欄】システム連携設定!$D:$D,MATCH('【社内使用欄】システム連携用(ブロック別)'!F130,【社内使用欄】システム連携設定!$B:$B,0))&amp;(INDEX(【社内使用欄】システム連携設定!$F:$F,MATCH('【社内使用欄】システム連携用(ブロック別)'!F130,【社内使用欄】システム連携設定!$B:$B,0))+(ROW()-INDEX(【社内使用欄】システム連携設定!$G:$G,MATCH('【社内使用欄】システム連携用(ブロック別)'!F130,【社内使用欄】システム連携設定!$B:$B,0))))</f>
        <v>'G内町'!F15</v>
      </c>
    </row>
    <row r="131" spans="1:7" hidden="1">
      <c r="A131" t="s">
        <v>317</v>
      </c>
      <c r="B131" s="85" t="s">
        <v>506</v>
      </c>
      <c r="C131" t="str">
        <f ca="1">IF(
    SUM(
        INDIRECT(
            "'"&amp;
            INDEX(【社内使用欄】システム連携設定!$C:$C,MATCH('【社内使用欄】システム連携用(ブロック別)'!F131,【社内使用欄】システム連携設定!$B:$B,0))&amp;
            "'!"&amp;
            INDEX(【社内使用欄】システム連携設定!$D:$D,MATCH('【社内使用欄】システム連携用(ブロック別)'!F131,【社内使用欄】システム連携設定!$B:$B,0))&amp;
            (INDEX(【社内使用欄】システム連携設定!$F:$F,MATCH('【社内使用欄】システム連携用(ブロック別)'!F131,【社内使用欄】システム連携設定!$B:$B,0))+(ROW()-INDEX(【社内使用欄】システム連携設定!$G:$G,MATCH('【社内使用欄】システム連携用(ブロック別)'!F131,【社内使用欄】システム連携設定!$B:$B,0))))&amp;
            ":"&amp;
            INDEX(【社内使用欄】システム連携設定!$E:$E,MATCH('【社内使用欄】システム連携用(ブロック別)'!F131,【社内使用欄】システム連携設定!$B:$B,0))&amp;
            (INDEX(【社内使用欄】システム連携設定!$F:$F,MATCH('【社内使用欄】システム連携用(ブロック別)'!F131,【社内使用欄】システム連携設定!$B:$B,0))+(ROW()-INDEX(【社内使用欄】システム連携設定!$G:$G,MATCH('【社内使用欄】システム連携用(ブロック別)'!F131,【社内使用欄】システム連携設定!$B:$B,0))))
        )
    )=0,
    "",
    SUM(
        INDIRECT(
            "'"&amp;
            INDEX(【社内使用欄】システム連携設定!$C:$C,MATCH('【社内使用欄】システム連携用(ブロック別)'!F131,【社内使用欄】システム連携設定!$B:$B,0))&amp;
            "'!"&amp;
            INDEX(【社内使用欄】システム連携設定!$D:$D,MATCH('【社内使用欄】システム連携用(ブロック別)'!F131,【社内使用欄】システム連携設定!$B:$B,0))&amp;
            (INDEX(【社内使用欄】システム連携設定!$F:$F,MATCH('【社内使用欄】システム連携用(ブロック別)'!F131,【社内使用欄】システム連携設定!$B:$B,0))+(ROW()-INDEX(【社内使用欄】システム連携設定!$G:$G,MATCH('【社内使用欄】システム連携用(ブロック別)'!F131,【社内使用欄】システム連携設定!$B:$B,0))))&amp;
            ":"&amp;
            INDEX(【社内使用欄】システム連携設定!$E:$E,MATCH('【社内使用欄】システム連携用(ブロック別)'!F131,【社内使用欄】システム連携設定!$B:$B,0))&amp;
            (INDEX(【社内使用欄】システム連携設定!$F:$F,MATCH('【社内使用欄】システム連携用(ブロック別)'!F131,【社内使用欄】システム連携設定!$B:$B,0))+(ROW()-INDEX(【社内使用欄】システム連携設定!$G:$G,MATCH('【社内使用欄】システム連携用(ブロック別)'!F131,【社内使用欄】システム連携設定!$B:$B,0))))
        )
    )
)</f>
        <v/>
      </c>
      <c r="D131" s="82" t="str">
        <f t="shared" ca="1" si="8"/>
        <v/>
      </c>
      <c r="E131" s="79" t="str">
        <f t="shared" ca="1" si="3"/>
        <v/>
      </c>
      <c r="F131" s="91" t="s">
        <v>426</v>
      </c>
      <c r="G131" s="90" t="str">
        <f>"'"&amp;INDEX(【社内使用欄】システム連携設定!$C:$C,MATCH('【社内使用欄】システム連携用(ブロック別)'!F131,【社内使用欄】システム連携設定!$B:$B,0))&amp;"'!"&amp;INDEX(【社内使用欄】システム連携設定!$D:$D,MATCH('【社内使用欄】システム連携用(ブロック別)'!F131,【社内使用欄】システム連携設定!$B:$B,0))&amp;(INDEX(【社内使用欄】システム連携設定!$F:$F,MATCH('【社内使用欄】システム連携用(ブロック別)'!F131,【社内使用欄】システム連携設定!$B:$B,0))+(ROW()-INDEX(【社内使用欄】システム連携設定!$G:$G,MATCH('【社内使用欄】システム連携用(ブロック別)'!F131,【社内使用欄】システム連携設定!$B:$B,0))))</f>
        <v>'G内町'!F16</v>
      </c>
    </row>
    <row r="132" spans="1:7" hidden="1">
      <c r="A132" t="s">
        <v>317</v>
      </c>
      <c r="B132" s="85" t="s">
        <v>507</v>
      </c>
      <c r="C132" t="str">
        <f ca="1">IF(
    SUM(
        INDIRECT(
            "'"&amp;
            INDEX(【社内使用欄】システム連携設定!$C:$C,MATCH('【社内使用欄】システム連携用(ブロック別)'!F132,【社内使用欄】システム連携設定!$B:$B,0))&amp;
            "'!"&amp;
            INDEX(【社内使用欄】システム連携設定!$D:$D,MATCH('【社内使用欄】システム連携用(ブロック別)'!F132,【社内使用欄】システム連携設定!$B:$B,0))&amp;
            (INDEX(【社内使用欄】システム連携設定!$F:$F,MATCH('【社内使用欄】システム連携用(ブロック別)'!F132,【社内使用欄】システム連携設定!$B:$B,0))+(ROW()-INDEX(【社内使用欄】システム連携設定!$G:$G,MATCH('【社内使用欄】システム連携用(ブロック別)'!F132,【社内使用欄】システム連携設定!$B:$B,0))))&amp;
            ":"&amp;
            INDEX(【社内使用欄】システム連携設定!$E:$E,MATCH('【社内使用欄】システム連携用(ブロック別)'!F132,【社内使用欄】システム連携設定!$B:$B,0))&amp;
            (INDEX(【社内使用欄】システム連携設定!$F:$F,MATCH('【社内使用欄】システム連携用(ブロック別)'!F132,【社内使用欄】システム連携設定!$B:$B,0))+(ROW()-INDEX(【社内使用欄】システム連携設定!$G:$G,MATCH('【社内使用欄】システム連携用(ブロック別)'!F132,【社内使用欄】システム連携設定!$B:$B,0))))
        )
    )=0,
    "",
    SUM(
        INDIRECT(
            "'"&amp;
            INDEX(【社内使用欄】システム連携設定!$C:$C,MATCH('【社内使用欄】システム連携用(ブロック別)'!F132,【社内使用欄】システム連携設定!$B:$B,0))&amp;
            "'!"&amp;
            INDEX(【社内使用欄】システム連携設定!$D:$D,MATCH('【社内使用欄】システム連携用(ブロック別)'!F132,【社内使用欄】システム連携設定!$B:$B,0))&amp;
            (INDEX(【社内使用欄】システム連携設定!$F:$F,MATCH('【社内使用欄】システム連携用(ブロック別)'!F132,【社内使用欄】システム連携設定!$B:$B,0))+(ROW()-INDEX(【社内使用欄】システム連携設定!$G:$G,MATCH('【社内使用欄】システム連携用(ブロック別)'!F132,【社内使用欄】システム連携設定!$B:$B,0))))&amp;
            ":"&amp;
            INDEX(【社内使用欄】システム連携設定!$E:$E,MATCH('【社内使用欄】システム連携用(ブロック別)'!F132,【社内使用欄】システム連携設定!$B:$B,0))&amp;
            (INDEX(【社内使用欄】システム連携設定!$F:$F,MATCH('【社内使用欄】システム連携用(ブロック別)'!F132,【社内使用欄】システム連携設定!$B:$B,0))+(ROW()-INDEX(【社内使用欄】システム連携設定!$G:$G,MATCH('【社内使用欄】システム連携用(ブロック別)'!F132,【社内使用欄】システム連携設定!$B:$B,0))))
        )
    )
)</f>
        <v/>
      </c>
      <c r="D132" s="82" t="str">
        <f t="shared" ca="1" si="8"/>
        <v/>
      </c>
      <c r="E132" s="79" t="str">
        <f t="shared" ca="1" si="3"/>
        <v/>
      </c>
      <c r="F132" s="91" t="s">
        <v>426</v>
      </c>
      <c r="G132" s="90" t="str">
        <f>"'"&amp;INDEX(【社内使用欄】システム連携設定!$C:$C,MATCH('【社内使用欄】システム連携用(ブロック別)'!F132,【社内使用欄】システム連携設定!$B:$B,0))&amp;"'!"&amp;INDEX(【社内使用欄】システム連携設定!$D:$D,MATCH('【社内使用欄】システム連携用(ブロック別)'!F132,【社内使用欄】システム連携設定!$B:$B,0))&amp;(INDEX(【社内使用欄】システム連携設定!$F:$F,MATCH('【社内使用欄】システム連携用(ブロック別)'!F132,【社内使用欄】システム連携設定!$B:$B,0))+(ROW()-INDEX(【社内使用欄】システム連携設定!$G:$G,MATCH('【社内使用欄】システム連携用(ブロック別)'!F132,【社内使用欄】システム連携設定!$B:$B,0))))</f>
        <v>'G内町'!F17</v>
      </c>
    </row>
    <row r="133" spans="1:7" hidden="1">
      <c r="A133" t="s">
        <v>317</v>
      </c>
      <c r="B133" s="85" t="s">
        <v>508</v>
      </c>
      <c r="C133" t="str">
        <f ca="1">IF(
    SUM(
        INDIRECT(
            "'"&amp;
            INDEX(【社内使用欄】システム連携設定!$C:$C,MATCH('【社内使用欄】システム連携用(ブロック別)'!F133,【社内使用欄】システム連携設定!$B:$B,0))&amp;
            "'!"&amp;
            INDEX(【社内使用欄】システム連携設定!$D:$D,MATCH('【社内使用欄】システム連携用(ブロック別)'!F133,【社内使用欄】システム連携設定!$B:$B,0))&amp;
            (INDEX(【社内使用欄】システム連携設定!$F:$F,MATCH('【社内使用欄】システム連携用(ブロック別)'!F133,【社内使用欄】システム連携設定!$B:$B,0))+(ROW()-INDEX(【社内使用欄】システム連携設定!$G:$G,MATCH('【社内使用欄】システム連携用(ブロック別)'!F133,【社内使用欄】システム連携設定!$B:$B,0))))&amp;
            ":"&amp;
            INDEX(【社内使用欄】システム連携設定!$E:$E,MATCH('【社内使用欄】システム連携用(ブロック別)'!F133,【社内使用欄】システム連携設定!$B:$B,0))&amp;
            (INDEX(【社内使用欄】システム連携設定!$F:$F,MATCH('【社内使用欄】システム連携用(ブロック別)'!F133,【社内使用欄】システム連携設定!$B:$B,0))+(ROW()-INDEX(【社内使用欄】システム連携設定!$G:$G,MATCH('【社内使用欄】システム連携用(ブロック別)'!F133,【社内使用欄】システム連携設定!$B:$B,0))))
        )
    )=0,
    "",
    SUM(
        INDIRECT(
            "'"&amp;
            INDEX(【社内使用欄】システム連携設定!$C:$C,MATCH('【社内使用欄】システム連携用(ブロック別)'!F133,【社内使用欄】システム連携設定!$B:$B,0))&amp;
            "'!"&amp;
            INDEX(【社内使用欄】システム連携設定!$D:$D,MATCH('【社内使用欄】システム連携用(ブロック別)'!F133,【社内使用欄】システム連携設定!$B:$B,0))&amp;
            (INDEX(【社内使用欄】システム連携設定!$F:$F,MATCH('【社内使用欄】システム連携用(ブロック別)'!F133,【社内使用欄】システム連携設定!$B:$B,0))+(ROW()-INDEX(【社内使用欄】システム連携設定!$G:$G,MATCH('【社内使用欄】システム連携用(ブロック別)'!F133,【社内使用欄】システム連携設定!$B:$B,0))))&amp;
            ":"&amp;
            INDEX(【社内使用欄】システム連携設定!$E:$E,MATCH('【社内使用欄】システム連携用(ブロック別)'!F133,【社内使用欄】システム連携設定!$B:$B,0))&amp;
            (INDEX(【社内使用欄】システム連携設定!$F:$F,MATCH('【社内使用欄】システム連携用(ブロック別)'!F133,【社内使用欄】システム連携設定!$B:$B,0))+(ROW()-INDEX(【社内使用欄】システム連携設定!$G:$G,MATCH('【社内使用欄】システム連携用(ブロック別)'!F133,【社内使用欄】システム連携設定!$B:$B,0))))
        )
    )
)</f>
        <v/>
      </c>
      <c r="D133" s="82" t="str">
        <f t="shared" ca="1" si="8"/>
        <v/>
      </c>
      <c r="E133" s="79" t="str">
        <f t="shared" ca="1" si="3"/>
        <v/>
      </c>
      <c r="F133" s="91" t="s">
        <v>426</v>
      </c>
      <c r="G133" s="90" t="str">
        <f>"'"&amp;INDEX(【社内使用欄】システム連携設定!$C:$C,MATCH('【社内使用欄】システム連携用(ブロック別)'!F133,【社内使用欄】システム連携設定!$B:$B,0))&amp;"'!"&amp;INDEX(【社内使用欄】システム連携設定!$D:$D,MATCH('【社内使用欄】システム連携用(ブロック別)'!F133,【社内使用欄】システム連携設定!$B:$B,0))&amp;(INDEX(【社内使用欄】システム連携設定!$F:$F,MATCH('【社内使用欄】システム連携用(ブロック別)'!F133,【社内使用欄】システム連携設定!$B:$B,0))+(ROW()-INDEX(【社内使用欄】システム連携設定!$G:$G,MATCH('【社内使用欄】システム連携用(ブロック別)'!F133,【社内使用欄】システム連携設定!$B:$B,0))))</f>
        <v>'G内町'!F18</v>
      </c>
    </row>
    <row r="134" spans="1:7" hidden="1">
      <c r="A134" t="s">
        <v>317</v>
      </c>
      <c r="B134" s="85" t="s">
        <v>509</v>
      </c>
      <c r="C134" t="str">
        <f ca="1">IF(
    SUM(
        INDIRECT(
            "'"&amp;
            INDEX(【社内使用欄】システム連携設定!$C:$C,MATCH('【社内使用欄】システム連携用(ブロック別)'!F134,【社内使用欄】システム連携設定!$B:$B,0))&amp;
            "'!"&amp;
            INDEX(【社内使用欄】システム連携設定!$D:$D,MATCH('【社内使用欄】システム連携用(ブロック別)'!F134,【社内使用欄】システム連携設定!$B:$B,0))&amp;
            (INDEX(【社内使用欄】システム連携設定!$F:$F,MATCH('【社内使用欄】システム連携用(ブロック別)'!F134,【社内使用欄】システム連携設定!$B:$B,0))+(ROW()-INDEX(【社内使用欄】システム連携設定!$G:$G,MATCH('【社内使用欄】システム連携用(ブロック別)'!F134,【社内使用欄】システム連携設定!$B:$B,0))))&amp;
            ":"&amp;
            INDEX(【社内使用欄】システム連携設定!$E:$E,MATCH('【社内使用欄】システム連携用(ブロック別)'!F134,【社内使用欄】システム連携設定!$B:$B,0))&amp;
            (INDEX(【社内使用欄】システム連携設定!$F:$F,MATCH('【社内使用欄】システム連携用(ブロック別)'!F134,【社内使用欄】システム連携設定!$B:$B,0))+(ROW()-INDEX(【社内使用欄】システム連携設定!$G:$G,MATCH('【社内使用欄】システム連携用(ブロック別)'!F134,【社内使用欄】システム連携設定!$B:$B,0))))
        )
    )=0,
    "",
    SUM(
        INDIRECT(
            "'"&amp;
            INDEX(【社内使用欄】システム連携設定!$C:$C,MATCH('【社内使用欄】システム連携用(ブロック別)'!F134,【社内使用欄】システム連携設定!$B:$B,0))&amp;
            "'!"&amp;
            INDEX(【社内使用欄】システム連携設定!$D:$D,MATCH('【社内使用欄】システム連携用(ブロック別)'!F134,【社内使用欄】システム連携設定!$B:$B,0))&amp;
            (INDEX(【社内使用欄】システム連携設定!$F:$F,MATCH('【社内使用欄】システム連携用(ブロック別)'!F134,【社内使用欄】システム連携設定!$B:$B,0))+(ROW()-INDEX(【社内使用欄】システム連携設定!$G:$G,MATCH('【社内使用欄】システム連携用(ブロック別)'!F134,【社内使用欄】システム連携設定!$B:$B,0))))&amp;
            ":"&amp;
            INDEX(【社内使用欄】システム連携設定!$E:$E,MATCH('【社内使用欄】システム連携用(ブロック別)'!F134,【社内使用欄】システム連携設定!$B:$B,0))&amp;
            (INDEX(【社内使用欄】システム連携設定!$F:$F,MATCH('【社内使用欄】システム連携用(ブロック別)'!F134,【社内使用欄】システム連携設定!$B:$B,0))+(ROW()-INDEX(【社内使用欄】システム連携設定!$G:$G,MATCH('【社内使用欄】システム連携用(ブロック別)'!F134,【社内使用欄】システム連携設定!$B:$B,0))))
        )
    )
)</f>
        <v/>
      </c>
      <c r="D134" s="82" t="str">
        <f t="shared" ca="1" si="8"/>
        <v/>
      </c>
      <c r="E134" s="79" t="str">
        <f t="shared" ca="1" si="3"/>
        <v/>
      </c>
      <c r="F134" s="91" t="s">
        <v>426</v>
      </c>
      <c r="G134" s="90" t="str">
        <f>"'"&amp;INDEX(【社内使用欄】システム連携設定!$C:$C,MATCH('【社内使用欄】システム連携用(ブロック別)'!F134,【社内使用欄】システム連携設定!$B:$B,0))&amp;"'!"&amp;INDEX(【社内使用欄】システム連携設定!$D:$D,MATCH('【社内使用欄】システム連携用(ブロック別)'!F134,【社内使用欄】システム連携設定!$B:$B,0))&amp;(INDEX(【社内使用欄】システム連携設定!$F:$F,MATCH('【社内使用欄】システム連携用(ブロック別)'!F134,【社内使用欄】システム連携設定!$B:$B,0))+(ROW()-INDEX(【社内使用欄】システム連携設定!$G:$G,MATCH('【社内使用欄】システム連携用(ブロック別)'!F134,【社内使用欄】システム連携設定!$B:$B,0))))</f>
        <v>'G内町'!F19</v>
      </c>
    </row>
    <row r="135" spans="1:7" hidden="1">
      <c r="A135" t="s">
        <v>317</v>
      </c>
      <c r="B135" s="85" t="s">
        <v>510</v>
      </c>
      <c r="C135" t="str">
        <f ca="1">IF(
    SUM(
        INDIRECT(
            "'"&amp;
            INDEX(【社内使用欄】システム連携設定!$C:$C,MATCH('【社内使用欄】システム連携用(ブロック別)'!F135,【社内使用欄】システム連携設定!$B:$B,0))&amp;
            "'!"&amp;
            INDEX(【社内使用欄】システム連携設定!$D:$D,MATCH('【社内使用欄】システム連携用(ブロック別)'!F135,【社内使用欄】システム連携設定!$B:$B,0))&amp;
            (INDEX(【社内使用欄】システム連携設定!$F:$F,MATCH('【社内使用欄】システム連携用(ブロック別)'!F135,【社内使用欄】システム連携設定!$B:$B,0))+(ROW()-INDEX(【社内使用欄】システム連携設定!$G:$G,MATCH('【社内使用欄】システム連携用(ブロック別)'!F135,【社内使用欄】システム連携設定!$B:$B,0))))&amp;
            ":"&amp;
            INDEX(【社内使用欄】システム連携設定!$E:$E,MATCH('【社内使用欄】システム連携用(ブロック別)'!F135,【社内使用欄】システム連携設定!$B:$B,0))&amp;
            (INDEX(【社内使用欄】システム連携設定!$F:$F,MATCH('【社内使用欄】システム連携用(ブロック別)'!F135,【社内使用欄】システム連携設定!$B:$B,0))+(ROW()-INDEX(【社内使用欄】システム連携設定!$G:$G,MATCH('【社内使用欄】システム連携用(ブロック別)'!F135,【社内使用欄】システム連携設定!$B:$B,0))))
        )
    )=0,
    "",
    SUM(
        INDIRECT(
            "'"&amp;
            INDEX(【社内使用欄】システム連携設定!$C:$C,MATCH('【社内使用欄】システム連携用(ブロック別)'!F135,【社内使用欄】システム連携設定!$B:$B,0))&amp;
            "'!"&amp;
            INDEX(【社内使用欄】システム連携設定!$D:$D,MATCH('【社内使用欄】システム連携用(ブロック別)'!F135,【社内使用欄】システム連携設定!$B:$B,0))&amp;
            (INDEX(【社内使用欄】システム連携設定!$F:$F,MATCH('【社内使用欄】システム連携用(ブロック別)'!F135,【社内使用欄】システム連携設定!$B:$B,0))+(ROW()-INDEX(【社内使用欄】システム連携設定!$G:$G,MATCH('【社内使用欄】システム連携用(ブロック別)'!F135,【社内使用欄】システム連携設定!$B:$B,0))))&amp;
            ":"&amp;
            INDEX(【社内使用欄】システム連携設定!$E:$E,MATCH('【社内使用欄】システム連携用(ブロック別)'!F135,【社内使用欄】システム連携設定!$B:$B,0))&amp;
            (INDEX(【社内使用欄】システム連携設定!$F:$F,MATCH('【社内使用欄】システム連携用(ブロック別)'!F135,【社内使用欄】システム連携設定!$B:$B,0))+(ROW()-INDEX(【社内使用欄】システム連携設定!$G:$G,MATCH('【社内使用欄】システム連携用(ブロック別)'!F135,【社内使用欄】システム連携設定!$B:$B,0))))
        )
    )
)</f>
        <v/>
      </c>
      <c r="D135" s="82" t="str">
        <f t="shared" ca="1" si="8"/>
        <v/>
      </c>
      <c r="E135" s="79" t="str">
        <f t="shared" ca="1" si="3"/>
        <v/>
      </c>
      <c r="F135" s="91" t="s">
        <v>426</v>
      </c>
      <c r="G135" s="90" t="str">
        <f>"'"&amp;INDEX(【社内使用欄】システム連携設定!$C:$C,MATCH('【社内使用欄】システム連携用(ブロック別)'!F135,【社内使用欄】システム連携設定!$B:$B,0))&amp;"'!"&amp;INDEX(【社内使用欄】システム連携設定!$D:$D,MATCH('【社内使用欄】システム連携用(ブロック別)'!F135,【社内使用欄】システム連携設定!$B:$B,0))&amp;(INDEX(【社内使用欄】システム連携設定!$F:$F,MATCH('【社内使用欄】システム連携用(ブロック別)'!F135,【社内使用欄】システム連携設定!$B:$B,0))+(ROW()-INDEX(【社内使用欄】システム連携設定!$G:$G,MATCH('【社内使用欄】システム連携用(ブロック別)'!F135,【社内使用欄】システム連携設定!$B:$B,0))))</f>
        <v>'G内町'!F20</v>
      </c>
    </row>
    <row r="136" spans="1:7" hidden="1">
      <c r="A136" t="s">
        <v>317</v>
      </c>
      <c r="B136" s="85" t="s">
        <v>511</v>
      </c>
      <c r="C136" t="str">
        <f ca="1">IF(
    SUM(
        INDIRECT(
            "'"&amp;
            INDEX(【社内使用欄】システム連携設定!$C:$C,MATCH('【社内使用欄】システム連携用(ブロック別)'!F136,【社内使用欄】システム連携設定!$B:$B,0))&amp;
            "'!"&amp;
            INDEX(【社内使用欄】システム連携設定!$D:$D,MATCH('【社内使用欄】システム連携用(ブロック別)'!F136,【社内使用欄】システム連携設定!$B:$B,0))&amp;
            (INDEX(【社内使用欄】システム連携設定!$F:$F,MATCH('【社内使用欄】システム連携用(ブロック別)'!F136,【社内使用欄】システム連携設定!$B:$B,0))+(ROW()-INDEX(【社内使用欄】システム連携設定!$G:$G,MATCH('【社内使用欄】システム連携用(ブロック別)'!F136,【社内使用欄】システム連携設定!$B:$B,0))))&amp;
            ":"&amp;
            INDEX(【社内使用欄】システム連携設定!$E:$E,MATCH('【社内使用欄】システム連携用(ブロック別)'!F136,【社内使用欄】システム連携設定!$B:$B,0))&amp;
            (INDEX(【社内使用欄】システム連携設定!$F:$F,MATCH('【社内使用欄】システム連携用(ブロック別)'!F136,【社内使用欄】システム連携設定!$B:$B,0))+(ROW()-INDEX(【社内使用欄】システム連携設定!$G:$G,MATCH('【社内使用欄】システム連携用(ブロック別)'!F136,【社内使用欄】システム連携設定!$B:$B,0))))
        )
    )=0,
    "",
    SUM(
        INDIRECT(
            "'"&amp;
            INDEX(【社内使用欄】システム連携設定!$C:$C,MATCH('【社内使用欄】システム連携用(ブロック別)'!F136,【社内使用欄】システム連携設定!$B:$B,0))&amp;
            "'!"&amp;
            INDEX(【社内使用欄】システム連携設定!$D:$D,MATCH('【社内使用欄】システム連携用(ブロック別)'!F136,【社内使用欄】システム連携設定!$B:$B,0))&amp;
            (INDEX(【社内使用欄】システム連携設定!$F:$F,MATCH('【社内使用欄】システム連携用(ブロック別)'!F136,【社内使用欄】システム連携設定!$B:$B,0))+(ROW()-INDEX(【社内使用欄】システム連携設定!$G:$G,MATCH('【社内使用欄】システム連携用(ブロック別)'!F136,【社内使用欄】システム連携設定!$B:$B,0))))&amp;
            ":"&amp;
            INDEX(【社内使用欄】システム連携設定!$E:$E,MATCH('【社内使用欄】システム連携用(ブロック別)'!F136,【社内使用欄】システム連携設定!$B:$B,0))&amp;
            (INDEX(【社内使用欄】システム連携設定!$F:$F,MATCH('【社内使用欄】システム連携用(ブロック別)'!F136,【社内使用欄】システム連携設定!$B:$B,0))+(ROW()-INDEX(【社内使用欄】システム連携設定!$G:$G,MATCH('【社内使用欄】システム連携用(ブロック別)'!F136,【社内使用欄】システム連携設定!$B:$B,0))))
        )
    )
)</f>
        <v/>
      </c>
      <c r="D136" s="82" t="str">
        <f t="shared" ca="1" si="8"/>
        <v/>
      </c>
      <c r="E136" s="79" t="str">
        <f t="shared" ca="1" si="3"/>
        <v/>
      </c>
      <c r="F136" s="91" t="s">
        <v>426</v>
      </c>
      <c r="G136" s="90" t="str">
        <f>"'"&amp;INDEX(【社内使用欄】システム連携設定!$C:$C,MATCH('【社内使用欄】システム連携用(ブロック別)'!F136,【社内使用欄】システム連携設定!$B:$B,0))&amp;"'!"&amp;INDEX(【社内使用欄】システム連携設定!$D:$D,MATCH('【社内使用欄】システム連携用(ブロック別)'!F136,【社内使用欄】システム連携設定!$B:$B,0))&amp;(INDEX(【社内使用欄】システム連携設定!$F:$F,MATCH('【社内使用欄】システム連携用(ブロック別)'!F136,【社内使用欄】システム連携設定!$B:$B,0))+(ROW()-INDEX(【社内使用欄】システム連携設定!$G:$G,MATCH('【社内使用欄】システム連携用(ブロック別)'!F136,【社内使用欄】システム連携設定!$B:$B,0))))</f>
        <v>'G内町'!F21</v>
      </c>
    </row>
    <row r="137" spans="1:7" hidden="1">
      <c r="A137" t="s">
        <v>317</v>
      </c>
      <c r="B137" s="85" t="s">
        <v>512</v>
      </c>
      <c r="C137" t="str">
        <f ca="1">IF(
    SUM(
        INDIRECT(
            "'"&amp;
            INDEX(【社内使用欄】システム連携設定!$C:$C,MATCH('【社内使用欄】システム連携用(ブロック別)'!F137,【社内使用欄】システム連携設定!$B:$B,0))&amp;
            "'!"&amp;
            INDEX(【社内使用欄】システム連携設定!$D:$D,MATCH('【社内使用欄】システム連携用(ブロック別)'!F137,【社内使用欄】システム連携設定!$B:$B,0))&amp;
            (INDEX(【社内使用欄】システム連携設定!$F:$F,MATCH('【社内使用欄】システム連携用(ブロック別)'!F137,【社内使用欄】システム連携設定!$B:$B,0))+(ROW()-INDEX(【社内使用欄】システム連携設定!$G:$G,MATCH('【社内使用欄】システム連携用(ブロック別)'!F137,【社内使用欄】システム連携設定!$B:$B,0))))&amp;
            ":"&amp;
            INDEX(【社内使用欄】システム連携設定!$E:$E,MATCH('【社内使用欄】システム連携用(ブロック別)'!F137,【社内使用欄】システム連携設定!$B:$B,0))&amp;
            (INDEX(【社内使用欄】システム連携設定!$F:$F,MATCH('【社内使用欄】システム連携用(ブロック別)'!F137,【社内使用欄】システム連携設定!$B:$B,0))+(ROW()-INDEX(【社内使用欄】システム連携設定!$G:$G,MATCH('【社内使用欄】システム連携用(ブロック別)'!F137,【社内使用欄】システム連携設定!$B:$B,0))))
        )
    )=0,
    "",
    SUM(
        INDIRECT(
            "'"&amp;
            INDEX(【社内使用欄】システム連携設定!$C:$C,MATCH('【社内使用欄】システム連携用(ブロック別)'!F137,【社内使用欄】システム連携設定!$B:$B,0))&amp;
            "'!"&amp;
            INDEX(【社内使用欄】システム連携設定!$D:$D,MATCH('【社内使用欄】システム連携用(ブロック別)'!F137,【社内使用欄】システム連携設定!$B:$B,0))&amp;
            (INDEX(【社内使用欄】システム連携設定!$F:$F,MATCH('【社内使用欄】システム連携用(ブロック別)'!F137,【社内使用欄】システム連携設定!$B:$B,0))+(ROW()-INDEX(【社内使用欄】システム連携設定!$G:$G,MATCH('【社内使用欄】システム連携用(ブロック別)'!F137,【社内使用欄】システム連携設定!$B:$B,0))))&amp;
            ":"&amp;
            INDEX(【社内使用欄】システム連携設定!$E:$E,MATCH('【社内使用欄】システム連携用(ブロック別)'!F137,【社内使用欄】システム連携設定!$B:$B,0))&amp;
            (INDEX(【社内使用欄】システム連携設定!$F:$F,MATCH('【社内使用欄】システム連携用(ブロック別)'!F137,【社内使用欄】システム連携設定!$B:$B,0))+(ROW()-INDEX(【社内使用欄】システム連携設定!$G:$G,MATCH('【社内使用欄】システム連携用(ブロック別)'!F137,【社内使用欄】システム連携設定!$B:$B,0))))
        )
    )
)</f>
        <v/>
      </c>
      <c r="D137" s="82" t="str">
        <f t="shared" ca="1" si="8"/>
        <v/>
      </c>
      <c r="E137" s="79" t="str">
        <f t="shared" ca="1" si="3"/>
        <v/>
      </c>
      <c r="F137" s="91" t="s">
        <v>426</v>
      </c>
      <c r="G137" s="90" t="str">
        <f>"'"&amp;INDEX(【社内使用欄】システム連携設定!$C:$C,MATCH('【社内使用欄】システム連携用(ブロック別)'!F137,【社内使用欄】システム連携設定!$B:$B,0))&amp;"'!"&amp;INDEX(【社内使用欄】システム連携設定!$D:$D,MATCH('【社内使用欄】システム連携用(ブロック別)'!F137,【社内使用欄】システム連携設定!$B:$B,0))&amp;(INDEX(【社内使用欄】システム連携設定!$F:$F,MATCH('【社内使用欄】システム連携用(ブロック別)'!F137,【社内使用欄】システム連携設定!$B:$B,0))+(ROW()-INDEX(【社内使用欄】システム連携設定!$G:$G,MATCH('【社内使用欄】システム連携用(ブロック別)'!F137,【社内使用欄】システム連携設定!$B:$B,0))))</f>
        <v>'G内町'!F22</v>
      </c>
    </row>
    <row r="138" spans="1:7" hidden="1">
      <c r="A138" t="s">
        <v>317</v>
      </c>
      <c r="B138" s="85" t="s">
        <v>513</v>
      </c>
      <c r="C138" t="str">
        <f ca="1">IF(
    SUM(
        INDIRECT(
            "'"&amp;
            INDEX(【社内使用欄】システム連携設定!$C:$C,MATCH('【社内使用欄】システム連携用(ブロック別)'!F138,【社内使用欄】システム連携設定!$B:$B,0))&amp;
            "'!"&amp;
            INDEX(【社内使用欄】システム連携設定!$D:$D,MATCH('【社内使用欄】システム連携用(ブロック別)'!F138,【社内使用欄】システム連携設定!$B:$B,0))&amp;
            (INDEX(【社内使用欄】システム連携設定!$F:$F,MATCH('【社内使用欄】システム連携用(ブロック別)'!F138,【社内使用欄】システム連携設定!$B:$B,0))+(ROW()-INDEX(【社内使用欄】システム連携設定!$G:$G,MATCH('【社内使用欄】システム連携用(ブロック別)'!F138,【社内使用欄】システム連携設定!$B:$B,0))))&amp;
            ":"&amp;
            INDEX(【社内使用欄】システム連携設定!$E:$E,MATCH('【社内使用欄】システム連携用(ブロック別)'!F138,【社内使用欄】システム連携設定!$B:$B,0))&amp;
            (INDEX(【社内使用欄】システム連携設定!$F:$F,MATCH('【社内使用欄】システム連携用(ブロック別)'!F138,【社内使用欄】システム連携設定!$B:$B,0))+(ROW()-INDEX(【社内使用欄】システム連携設定!$G:$G,MATCH('【社内使用欄】システム連携用(ブロック別)'!F138,【社内使用欄】システム連携設定!$B:$B,0))))
        )
    )=0,
    "",
    SUM(
        INDIRECT(
            "'"&amp;
            INDEX(【社内使用欄】システム連携設定!$C:$C,MATCH('【社内使用欄】システム連携用(ブロック別)'!F138,【社内使用欄】システム連携設定!$B:$B,0))&amp;
            "'!"&amp;
            INDEX(【社内使用欄】システム連携設定!$D:$D,MATCH('【社内使用欄】システム連携用(ブロック別)'!F138,【社内使用欄】システム連携設定!$B:$B,0))&amp;
            (INDEX(【社内使用欄】システム連携設定!$F:$F,MATCH('【社内使用欄】システム連携用(ブロック別)'!F138,【社内使用欄】システム連携設定!$B:$B,0))+(ROW()-INDEX(【社内使用欄】システム連携設定!$G:$G,MATCH('【社内使用欄】システム連携用(ブロック別)'!F138,【社内使用欄】システム連携設定!$B:$B,0))))&amp;
            ":"&amp;
            INDEX(【社内使用欄】システム連携設定!$E:$E,MATCH('【社内使用欄】システム連携用(ブロック別)'!F138,【社内使用欄】システム連携設定!$B:$B,0))&amp;
            (INDEX(【社内使用欄】システム連携設定!$F:$F,MATCH('【社内使用欄】システム連携用(ブロック別)'!F138,【社内使用欄】システム連携設定!$B:$B,0))+(ROW()-INDEX(【社内使用欄】システム連携設定!$G:$G,MATCH('【社内使用欄】システム連携用(ブロック別)'!F138,【社内使用欄】システム連携設定!$B:$B,0))))
        )
    )
)</f>
        <v/>
      </c>
      <c r="D138" s="82" t="str">
        <f t="shared" ref="D138:D142" ca="1" si="9">IF(AND(ISNUMBER(INDIRECT(G138)),NOT(ISNUMBER(INDIRECT(LEFT(G138,FIND("!",G138))&amp;CHAR(CODE(MID(G138,FIND("!",G138)+1,1))+1)&amp;MID(G138,FIND("!",G138)+2,99)))),NOT(ISNUMBER(INDIRECT(LEFT(G138,FIND("!",G138))&amp;CHAR(CODE(MID(G138,FIND("!",G138)+1,1))+2)&amp;MID(G138,FIND("!",G138)+2,99))))),"戸建",
IF(AND(NOT(ISNUMBER(INDIRECT(G138))),ISNUMBER(INDIRECT(LEFT(G138,FIND("!",G138))&amp;CHAR(CODE(MID(G138,FIND("!",G138)+1,1))+1)&amp;MID(G138,FIND("!",G138)+2,99))),NOT(ISNUMBER(INDIRECT(LEFT(G138,FIND("!",G138))&amp;CHAR(CODE(MID(G138,FIND("!",G138)+1,1))+2)&amp;MID(G138,FIND("!",G138)+2,99))))),"集合",
IF(AND(ISNUMBER(INDIRECT(G138)),ISNUMBER(INDIRECT(LEFT(G138,FIND("!",G138))&amp;CHAR(CODE(MID(G138,FIND("!",G138)+1,1))+1)&amp;MID(G138,FIND("!",G138)+2,99))),NOT(ISNUMBER(INDIRECT(LEFT(G138,FIND("!",G138))&amp;CHAR(CODE(MID(G138,FIND("!",G138)+1,1))+2)&amp;MID(G138,FIND("!",G138)+2,99))))),"事業所除外",
IF(AND(NOT(ISNUMBER(INDIRECT(G138))),NOT(ISNUMBER(INDIRECT(LEFT(G138,FIND("!",G138))&amp;CHAR(CODE(MID(G138,FIND("!",G138)+1,1))+1)&amp;MID(G138,FIND("!",G138)+2,99)))),ISNUMBER(INDIRECT(LEFT(G138,FIND("!",G138))&amp;CHAR(CODE(MID(G138,FIND("!",G138)+1,1))+2)&amp;MID(G138,FIND("!",G138)+2,99)))),"全戸",
IF(OR(AND(ISNUMBER(INDIRECT(LEFT(G138,FIND("!",G138))&amp;CHAR(CODE(MID(G138,FIND("!",G138)+1,1))+2)&amp;MID(G138,FIND("!",G138)+2,99))),ISNUMBER(INDIRECT(G138))),AND(ISNUMBER(INDIRECT(LEFT(G138,FIND("!",G138))&amp;CHAR(CODE(MID(G138,FIND("!",G138)+1,1))+2)&amp;MID(G138,FIND("!",G138)+2,99))),ISNUMBER(INDIRECT(LEFT(G138,FIND("!",G138))&amp;CHAR(CODE(MID(G138,FIND("!",G138)+1,1))+1)&amp;MID(G138,FIND("!",G138)+2,99))))),"エラー","")))))</f>
        <v/>
      </c>
      <c r="E138" s="79" t="str">
        <f t="shared" ca="1" si="3"/>
        <v/>
      </c>
      <c r="F138" s="91" t="s">
        <v>426</v>
      </c>
      <c r="G138" s="90" t="str">
        <f>"'"&amp;INDEX(【社内使用欄】システム連携設定!$C:$C,MATCH('【社内使用欄】システム連携用(ブロック別)'!F138,【社内使用欄】システム連携設定!$B:$B,0))&amp;"'!"&amp;INDEX(【社内使用欄】システム連携設定!$D:$D,MATCH('【社内使用欄】システム連携用(ブロック別)'!F138,【社内使用欄】システム連携設定!$B:$B,0))&amp;(INDEX(【社内使用欄】システム連携設定!$F:$F,MATCH('【社内使用欄】システム連携用(ブロック別)'!F138,【社内使用欄】システム連携設定!$B:$B,0))+(ROW()-INDEX(【社内使用欄】システム連携設定!$G:$G,MATCH('【社内使用欄】システム連携用(ブロック別)'!F138,【社内使用欄】システム連携設定!$B:$B,0))))</f>
        <v>'G内町'!F23</v>
      </c>
    </row>
    <row r="139" spans="1:7" hidden="1">
      <c r="A139" t="s">
        <v>317</v>
      </c>
      <c r="B139" s="85" t="s">
        <v>514</v>
      </c>
      <c r="C139" t="str">
        <f ca="1">IF(
    SUM(
        INDIRECT(
            "'"&amp;
            INDEX(【社内使用欄】システム連携設定!$C:$C,MATCH('【社内使用欄】システム連携用(ブロック別)'!F139,【社内使用欄】システム連携設定!$B:$B,0))&amp;
            "'!"&amp;
            INDEX(【社内使用欄】システム連携設定!$D:$D,MATCH('【社内使用欄】システム連携用(ブロック別)'!F139,【社内使用欄】システム連携設定!$B:$B,0))&amp;
            (INDEX(【社内使用欄】システム連携設定!$F:$F,MATCH('【社内使用欄】システム連携用(ブロック別)'!F139,【社内使用欄】システム連携設定!$B:$B,0))+(ROW()-INDEX(【社内使用欄】システム連携設定!$G:$G,MATCH('【社内使用欄】システム連携用(ブロック別)'!F139,【社内使用欄】システム連携設定!$B:$B,0))))&amp;
            ":"&amp;
            INDEX(【社内使用欄】システム連携設定!$E:$E,MATCH('【社内使用欄】システム連携用(ブロック別)'!F139,【社内使用欄】システム連携設定!$B:$B,0))&amp;
            (INDEX(【社内使用欄】システム連携設定!$F:$F,MATCH('【社内使用欄】システム連携用(ブロック別)'!F139,【社内使用欄】システム連携設定!$B:$B,0))+(ROW()-INDEX(【社内使用欄】システム連携設定!$G:$G,MATCH('【社内使用欄】システム連携用(ブロック別)'!F139,【社内使用欄】システム連携設定!$B:$B,0))))
        )
    )=0,
    "",
    SUM(
        INDIRECT(
            "'"&amp;
            INDEX(【社内使用欄】システム連携設定!$C:$C,MATCH('【社内使用欄】システム連携用(ブロック別)'!F139,【社内使用欄】システム連携設定!$B:$B,0))&amp;
            "'!"&amp;
            INDEX(【社内使用欄】システム連携設定!$D:$D,MATCH('【社内使用欄】システム連携用(ブロック別)'!F139,【社内使用欄】システム連携設定!$B:$B,0))&amp;
            (INDEX(【社内使用欄】システム連携設定!$F:$F,MATCH('【社内使用欄】システム連携用(ブロック別)'!F139,【社内使用欄】システム連携設定!$B:$B,0))+(ROW()-INDEX(【社内使用欄】システム連携設定!$G:$G,MATCH('【社内使用欄】システム連携用(ブロック別)'!F139,【社内使用欄】システム連携設定!$B:$B,0))))&amp;
            ":"&amp;
            INDEX(【社内使用欄】システム連携設定!$E:$E,MATCH('【社内使用欄】システム連携用(ブロック別)'!F139,【社内使用欄】システム連携設定!$B:$B,0))&amp;
            (INDEX(【社内使用欄】システム連携設定!$F:$F,MATCH('【社内使用欄】システム連携用(ブロック別)'!F139,【社内使用欄】システム連携設定!$B:$B,0))+(ROW()-INDEX(【社内使用欄】システム連携設定!$G:$G,MATCH('【社内使用欄】システム連携用(ブロック別)'!F139,【社内使用欄】システム連携設定!$B:$B,0))))
        )
    )
)</f>
        <v/>
      </c>
      <c r="D139" s="82" t="str">
        <f t="shared" ca="1" si="9"/>
        <v/>
      </c>
      <c r="E139" s="79" t="str">
        <f t="shared" ca="1" si="3"/>
        <v/>
      </c>
      <c r="F139" s="91" t="s">
        <v>426</v>
      </c>
      <c r="G139" s="90" t="str">
        <f>"'"&amp;INDEX(【社内使用欄】システム連携設定!$C:$C,MATCH('【社内使用欄】システム連携用(ブロック別)'!F139,【社内使用欄】システム連携設定!$B:$B,0))&amp;"'!"&amp;INDEX(【社内使用欄】システム連携設定!$D:$D,MATCH('【社内使用欄】システム連携用(ブロック別)'!F139,【社内使用欄】システム連携設定!$B:$B,0))&amp;(INDEX(【社内使用欄】システム連携設定!$F:$F,MATCH('【社内使用欄】システム連携用(ブロック別)'!F139,【社内使用欄】システム連携設定!$B:$B,0))+(ROW()-INDEX(【社内使用欄】システム連携設定!$G:$G,MATCH('【社内使用欄】システム連携用(ブロック別)'!F139,【社内使用欄】システム連携設定!$B:$B,0))))</f>
        <v>'G内町'!F24</v>
      </c>
    </row>
    <row r="140" spans="1:7" hidden="1">
      <c r="A140" t="s">
        <v>317</v>
      </c>
      <c r="B140" s="85" t="s">
        <v>515</v>
      </c>
      <c r="C140" t="str">
        <f ca="1">IF(
    SUM(
        INDIRECT(
            "'"&amp;
            INDEX(【社内使用欄】システム連携設定!$C:$C,MATCH('【社内使用欄】システム連携用(ブロック別)'!F140,【社内使用欄】システム連携設定!$B:$B,0))&amp;
            "'!"&amp;
            INDEX(【社内使用欄】システム連携設定!$D:$D,MATCH('【社内使用欄】システム連携用(ブロック別)'!F140,【社内使用欄】システム連携設定!$B:$B,0))&amp;
            (INDEX(【社内使用欄】システム連携設定!$F:$F,MATCH('【社内使用欄】システム連携用(ブロック別)'!F140,【社内使用欄】システム連携設定!$B:$B,0))+(ROW()-INDEX(【社内使用欄】システム連携設定!$G:$G,MATCH('【社内使用欄】システム連携用(ブロック別)'!F140,【社内使用欄】システム連携設定!$B:$B,0))))&amp;
            ":"&amp;
            INDEX(【社内使用欄】システム連携設定!$E:$E,MATCH('【社内使用欄】システム連携用(ブロック別)'!F140,【社内使用欄】システム連携設定!$B:$B,0))&amp;
            (INDEX(【社内使用欄】システム連携設定!$F:$F,MATCH('【社内使用欄】システム連携用(ブロック別)'!F140,【社内使用欄】システム連携設定!$B:$B,0))+(ROW()-INDEX(【社内使用欄】システム連携設定!$G:$G,MATCH('【社内使用欄】システム連携用(ブロック別)'!F140,【社内使用欄】システム連携設定!$B:$B,0))))
        )
    )=0,
    "",
    SUM(
        INDIRECT(
            "'"&amp;
            INDEX(【社内使用欄】システム連携設定!$C:$C,MATCH('【社内使用欄】システム連携用(ブロック別)'!F140,【社内使用欄】システム連携設定!$B:$B,0))&amp;
            "'!"&amp;
            INDEX(【社内使用欄】システム連携設定!$D:$D,MATCH('【社内使用欄】システム連携用(ブロック別)'!F140,【社内使用欄】システム連携設定!$B:$B,0))&amp;
            (INDEX(【社内使用欄】システム連携設定!$F:$F,MATCH('【社内使用欄】システム連携用(ブロック別)'!F140,【社内使用欄】システム連携設定!$B:$B,0))+(ROW()-INDEX(【社内使用欄】システム連携設定!$G:$G,MATCH('【社内使用欄】システム連携用(ブロック別)'!F140,【社内使用欄】システム連携設定!$B:$B,0))))&amp;
            ":"&amp;
            INDEX(【社内使用欄】システム連携設定!$E:$E,MATCH('【社内使用欄】システム連携用(ブロック別)'!F140,【社内使用欄】システム連携設定!$B:$B,0))&amp;
            (INDEX(【社内使用欄】システム連携設定!$F:$F,MATCH('【社内使用欄】システム連携用(ブロック別)'!F140,【社内使用欄】システム連携設定!$B:$B,0))+(ROW()-INDEX(【社内使用欄】システム連携設定!$G:$G,MATCH('【社内使用欄】システム連携用(ブロック別)'!F140,【社内使用欄】システム連携設定!$B:$B,0))))
        )
    )
)</f>
        <v/>
      </c>
      <c r="D140" s="82" t="str">
        <f t="shared" ca="1" si="9"/>
        <v/>
      </c>
      <c r="E140" s="79" t="str">
        <f t="shared" ca="1" si="3"/>
        <v/>
      </c>
      <c r="F140" s="91" t="s">
        <v>426</v>
      </c>
      <c r="G140" s="90" t="str">
        <f>"'"&amp;INDEX(【社内使用欄】システム連携設定!$C:$C,MATCH('【社内使用欄】システム連携用(ブロック別)'!F140,【社内使用欄】システム連携設定!$B:$B,0))&amp;"'!"&amp;INDEX(【社内使用欄】システム連携設定!$D:$D,MATCH('【社内使用欄】システム連携用(ブロック別)'!F140,【社内使用欄】システム連携設定!$B:$B,0))&amp;(INDEX(【社内使用欄】システム連携設定!$F:$F,MATCH('【社内使用欄】システム連携用(ブロック別)'!F140,【社内使用欄】システム連携設定!$B:$B,0))+(ROW()-INDEX(【社内使用欄】システム連携設定!$G:$G,MATCH('【社内使用欄】システム連携用(ブロック別)'!F140,【社内使用欄】システム連携設定!$B:$B,0))))</f>
        <v>'G内町'!F25</v>
      </c>
    </row>
    <row r="141" spans="1:7" hidden="1">
      <c r="A141" t="s">
        <v>317</v>
      </c>
      <c r="B141" s="85" t="s">
        <v>516</v>
      </c>
      <c r="C141" t="str">
        <f ca="1">IF(
    SUM(
        INDIRECT(
            "'"&amp;
            INDEX(【社内使用欄】システム連携設定!$C:$C,MATCH('【社内使用欄】システム連携用(ブロック別)'!F141,【社内使用欄】システム連携設定!$B:$B,0))&amp;
            "'!"&amp;
            INDEX(【社内使用欄】システム連携設定!$D:$D,MATCH('【社内使用欄】システム連携用(ブロック別)'!F141,【社内使用欄】システム連携設定!$B:$B,0))&amp;
            (INDEX(【社内使用欄】システム連携設定!$F:$F,MATCH('【社内使用欄】システム連携用(ブロック別)'!F141,【社内使用欄】システム連携設定!$B:$B,0))+(ROW()-INDEX(【社内使用欄】システム連携設定!$G:$G,MATCH('【社内使用欄】システム連携用(ブロック別)'!F141,【社内使用欄】システム連携設定!$B:$B,0))))&amp;
            ":"&amp;
            INDEX(【社内使用欄】システム連携設定!$E:$E,MATCH('【社内使用欄】システム連携用(ブロック別)'!F141,【社内使用欄】システム連携設定!$B:$B,0))&amp;
            (INDEX(【社内使用欄】システム連携設定!$F:$F,MATCH('【社内使用欄】システム連携用(ブロック別)'!F141,【社内使用欄】システム連携設定!$B:$B,0))+(ROW()-INDEX(【社内使用欄】システム連携設定!$G:$G,MATCH('【社内使用欄】システム連携用(ブロック別)'!F141,【社内使用欄】システム連携設定!$B:$B,0))))
        )
    )=0,
    "",
    SUM(
        INDIRECT(
            "'"&amp;
            INDEX(【社内使用欄】システム連携設定!$C:$C,MATCH('【社内使用欄】システム連携用(ブロック別)'!F141,【社内使用欄】システム連携設定!$B:$B,0))&amp;
            "'!"&amp;
            INDEX(【社内使用欄】システム連携設定!$D:$D,MATCH('【社内使用欄】システム連携用(ブロック別)'!F141,【社内使用欄】システム連携設定!$B:$B,0))&amp;
            (INDEX(【社内使用欄】システム連携設定!$F:$F,MATCH('【社内使用欄】システム連携用(ブロック別)'!F141,【社内使用欄】システム連携設定!$B:$B,0))+(ROW()-INDEX(【社内使用欄】システム連携設定!$G:$G,MATCH('【社内使用欄】システム連携用(ブロック別)'!F141,【社内使用欄】システム連携設定!$B:$B,0))))&amp;
            ":"&amp;
            INDEX(【社内使用欄】システム連携設定!$E:$E,MATCH('【社内使用欄】システム連携用(ブロック別)'!F141,【社内使用欄】システム連携設定!$B:$B,0))&amp;
            (INDEX(【社内使用欄】システム連携設定!$F:$F,MATCH('【社内使用欄】システム連携用(ブロック別)'!F141,【社内使用欄】システム連携設定!$B:$B,0))+(ROW()-INDEX(【社内使用欄】システム連携設定!$G:$G,MATCH('【社内使用欄】システム連携用(ブロック別)'!F141,【社内使用欄】システム連携設定!$B:$B,0))))
        )
    )
)</f>
        <v/>
      </c>
      <c r="D141" s="82" t="str">
        <f t="shared" ca="1" si="9"/>
        <v/>
      </c>
      <c r="E141" s="79" t="str">
        <f t="shared" ref="E141:E205" ca="1" si="10">IF(OR(
    AND(
        ISNUMBER(INDIRECT(G141)),
        INDIRECT(G141) &lt;&gt; INDIRECT(LEFT(G141,FIND("!",G141))&amp;CHAR(CODE(MID(G141,FIND("!",G141)+1,1))-3)&amp;MID(G141,FIND("!",G141)+2,99))
    ),
    AND(
        ISNUMBER(INDIRECT(LEFT(G141,FIND("!",G141))&amp;CHAR(CODE(MID(G141,FIND("!",G141)+1,1))+1)&amp;MID(G141,FIND("!",G141)+2,99))),
        INDIRECT(LEFT(G141,FIND("!",G141))&amp;CHAR(CODE(MID(G141,FIND("!",G141)+1,1))+1)&amp;MID(G141,FIND("!",G141)+2,99)) &lt;&gt; INDIRECT(LEFT(G141,FIND("!",G141))&amp;CHAR(CODE(MID(G141,FIND("!",G141)+1,1))-2)&amp;MID(G141,FIND("!",G141)+2,99))
    ),
    AND(
        ISNUMBER(INDIRECT(LEFT(G141,FIND("!",G141))&amp;CHAR(CODE(MID(G141,FIND("!",G141)+1,1))+2)&amp;MID(G141,FIND("!",G141)+2,99))),
        INDIRECT(LEFT(G141,FIND("!",G141))&amp;CHAR(CODE(MID(G141,FIND("!",G141)+1,1))+2)&amp;MID(G141,FIND("!",G141)+2,99)) &lt;&gt; INDIRECT(LEFT(G141,FIND("!",G141))&amp;CHAR(CODE(MID(G141,FIND("!",G141)+1,1))-1)&amp;MID(G141,FIND("!",G141)+2,99))
    )
), "調整エリア", "")</f>
        <v/>
      </c>
      <c r="F141" s="91" t="s">
        <v>426</v>
      </c>
      <c r="G141" s="90" t="str">
        <f>"'"&amp;INDEX(【社内使用欄】システム連携設定!$C:$C,MATCH('【社内使用欄】システム連携用(ブロック別)'!F141,【社内使用欄】システム連携設定!$B:$B,0))&amp;"'!"&amp;INDEX(【社内使用欄】システム連携設定!$D:$D,MATCH('【社内使用欄】システム連携用(ブロック別)'!F141,【社内使用欄】システム連携設定!$B:$B,0))&amp;(INDEX(【社内使用欄】システム連携設定!$F:$F,MATCH('【社内使用欄】システム連携用(ブロック別)'!F141,【社内使用欄】システム連携設定!$B:$B,0))+(ROW()-INDEX(【社内使用欄】システム連携設定!$G:$G,MATCH('【社内使用欄】システム連携用(ブロック別)'!F141,【社内使用欄】システム連携設定!$B:$B,0))))</f>
        <v>'G内町'!F26</v>
      </c>
    </row>
    <row r="142" spans="1:7" hidden="1">
      <c r="A142" t="s">
        <v>317</v>
      </c>
      <c r="B142" s="85" t="s">
        <v>517</v>
      </c>
      <c r="C142" t="str">
        <f ca="1">IF(
    SUM(
        INDIRECT(
            "'"&amp;
            INDEX(【社内使用欄】システム連携設定!$C:$C,MATCH('【社内使用欄】システム連携用(ブロック別)'!F142,【社内使用欄】システム連携設定!$B:$B,0))&amp;
            "'!"&amp;
            INDEX(【社内使用欄】システム連携設定!$D:$D,MATCH('【社内使用欄】システム連携用(ブロック別)'!F142,【社内使用欄】システム連携設定!$B:$B,0))&amp;
            (INDEX(【社内使用欄】システム連携設定!$F:$F,MATCH('【社内使用欄】システム連携用(ブロック別)'!F142,【社内使用欄】システム連携設定!$B:$B,0))+(ROW()-INDEX(【社内使用欄】システム連携設定!$G:$G,MATCH('【社内使用欄】システム連携用(ブロック別)'!F142,【社内使用欄】システム連携設定!$B:$B,0))))&amp;
            ":"&amp;
            INDEX(【社内使用欄】システム連携設定!$E:$E,MATCH('【社内使用欄】システム連携用(ブロック別)'!F142,【社内使用欄】システム連携設定!$B:$B,0))&amp;
            (INDEX(【社内使用欄】システム連携設定!$F:$F,MATCH('【社内使用欄】システム連携用(ブロック別)'!F142,【社内使用欄】システム連携設定!$B:$B,0))+(ROW()-INDEX(【社内使用欄】システム連携設定!$G:$G,MATCH('【社内使用欄】システム連携用(ブロック別)'!F142,【社内使用欄】システム連携設定!$B:$B,0))))
        )
    )=0,
    "",
    SUM(
        INDIRECT(
            "'"&amp;
            INDEX(【社内使用欄】システム連携設定!$C:$C,MATCH('【社内使用欄】システム連携用(ブロック別)'!F142,【社内使用欄】システム連携設定!$B:$B,0))&amp;
            "'!"&amp;
            INDEX(【社内使用欄】システム連携設定!$D:$D,MATCH('【社内使用欄】システム連携用(ブロック別)'!F142,【社内使用欄】システム連携設定!$B:$B,0))&amp;
            (INDEX(【社内使用欄】システム連携設定!$F:$F,MATCH('【社内使用欄】システム連携用(ブロック別)'!F142,【社内使用欄】システム連携設定!$B:$B,0))+(ROW()-INDEX(【社内使用欄】システム連携設定!$G:$G,MATCH('【社内使用欄】システム連携用(ブロック別)'!F142,【社内使用欄】システム連携設定!$B:$B,0))))&amp;
            ":"&amp;
            INDEX(【社内使用欄】システム連携設定!$E:$E,MATCH('【社内使用欄】システム連携用(ブロック別)'!F142,【社内使用欄】システム連携設定!$B:$B,0))&amp;
            (INDEX(【社内使用欄】システム連携設定!$F:$F,MATCH('【社内使用欄】システム連携用(ブロック別)'!F142,【社内使用欄】システム連携設定!$B:$B,0))+(ROW()-INDEX(【社内使用欄】システム連携設定!$G:$G,MATCH('【社内使用欄】システム連携用(ブロック別)'!F142,【社内使用欄】システム連携設定!$B:$B,0))))
        )
    )
)</f>
        <v/>
      </c>
      <c r="D142" s="82" t="str">
        <f t="shared" ca="1" si="9"/>
        <v/>
      </c>
      <c r="E142" s="79" t="str">
        <f t="shared" ca="1" si="10"/>
        <v/>
      </c>
      <c r="F142" s="91" t="s">
        <v>428</v>
      </c>
      <c r="G142" s="90" t="str">
        <f>"'"&amp;INDEX(【社内使用欄】システム連携設定!$C:$C,MATCH('【社内使用欄】システム連携用(ブロック別)'!F142,【社内使用欄】システム連携設定!$B:$B,0))&amp;"'!"&amp;INDEX(【社内使用欄】システム連携設定!$D:$D,MATCH('【社内使用欄】システム連携用(ブロック別)'!F142,【社内使用欄】システム連携設定!$B:$B,0))&amp;(INDEX(【社内使用欄】システム連携設定!$F:$F,MATCH('【社内使用欄】システム連携用(ブロック別)'!F142,【社内使用欄】システム連携設定!$B:$B,0))+(ROW()-INDEX(【社内使用欄】システム連携設定!$G:$G,MATCH('【社内使用欄】システム連携用(ブロック別)'!F142,【社内使用欄】システム連携設定!$B:$B,0))))</f>
        <v>'H昭和'!F5</v>
      </c>
    </row>
    <row r="143" spans="1:7" hidden="1">
      <c r="A143" t="s">
        <v>317</v>
      </c>
      <c r="B143" s="85" t="s">
        <v>518</v>
      </c>
      <c r="C143" t="str">
        <f ca="1">IF(
    SUM(
        INDIRECT(
            "'"&amp;
            INDEX(【社内使用欄】システム連携設定!$C:$C,MATCH('【社内使用欄】システム連携用(ブロック別)'!F143,【社内使用欄】システム連携設定!$B:$B,0))&amp;
            "'!"&amp;
            INDEX(【社内使用欄】システム連携設定!$D:$D,MATCH('【社内使用欄】システム連携用(ブロック別)'!F143,【社内使用欄】システム連携設定!$B:$B,0))&amp;
            (INDEX(【社内使用欄】システム連携設定!$F:$F,MATCH('【社内使用欄】システム連携用(ブロック別)'!F143,【社内使用欄】システム連携設定!$B:$B,0))+(ROW()-INDEX(【社内使用欄】システム連携設定!$G:$G,MATCH('【社内使用欄】システム連携用(ブロック別)'!F143,【社内使用欄】システム連携設定!$B:$B,0))))&amp;
            ":"&amp;
            INDEX(【社内使用欄】システム連携設定!$E:$E,MATCH('【社内使用欄】システム連携用(ブロック別)'!F143,【社内使用欄】システム連携設定!$B:$B,0))&amp;
            (INDEX(【社内使用欄】システム連携設定!$F:$F,MATCH('【社内使用欄】システム連携用(ブロック別)'!F143,【社内使用欄】システム連携設定!$B:$B,0))+(ROW()-INDEX(【社内使用欄】システム連携設定!$G:$G,MATCH('【社内使用欄】システム連携用(ブロック別)'!F143,【社内使用欄】システム連携設定!$B:$B,0))))
        )
    )=0,
    "",
    SUM(
        INDIRECT(
            "'"&amp;
            INDEX(【社内使用欄】システム連携設定!$C:$C,MATCH('【社内使用欄】システム連携用(ブロック別)'!F143,【社内使用欄】システム連携設定!$B:$B,0))&amp;
            "'!"&amp;
            INDEX(【社内使用欄】システム連携設定!$D:$D,MATCH('【社内使用欄】システム連携用(ブロック別)'!F143,【社内使用欄】システム連携設定!$B:$B,0))&amp;
            (INDEX(【社内使用欄】システム連携設定!$F:$F,MATCH('【社内使用欄】システム連携用(ブロック別)'!F143,【社内使用欄】システム連携設定!$B:$B,0))+(ROW()-INDEX(【社内使用欄】システム連携設定!$G:$G,MATCH('【社内使用欄】システム連携用(ブロック別)'!F143,【社内使用欄】システム連携設定!$B:$B,0))))&amp;
            ":"&amp;
            INDEX(【社内使用欄】システム連携設定!$E:$E,MATCH('【社内使用欄】システム連携用(ブロック別)'!F143,【社内使用欄】システム連携設定!$B:$B,0))&amp;
            (INDEX(【社内使用欄】システム連携設定!$F:$F,MATCH('【社内使用欄】システム連携用(ブロック別)'!F143,【社内使用欄】システム連携設定!$B:$B,0))+(ROW()-INDEX(【社内使用欄】システム連携設定!$G:$G,MATCH('【社内使用欄】システム連携用(ブロック別)'!F143,【社内使用欄】システム連携設定!$B:$B,0))))
        )
    )
)</f>
        <v/>
      </c>
      <c r="D143" s="82" t="str">
        <f t="shared" ref="D143:D157" ca="1" si="11">IF(AND(ISNUMBER(INDIRECT(G143)),NOT(ISNUMBER(INDIRECT(LEFT(G143,FIND("!",G143))&amp;CHAR(CODE(MID(G143,FIND("!",G143)+1,1))+1)&amp;MID(G143,FIND("!",G143)+2,99)))),NOT(ISNUMBER(INDIRECT(LEFT(G143,FIND("!",G143))&amp;CHAR(CODE(MID(G143,FIND("!",G143)+1,1))+2)&amp;MID(G143,FIND("!",G143)+2,99))))),"戸建",
IF(AND(NOT(ISNUMBER(INDIRECT(G143))),ISNUMBER(INDIRECT(LEFT(G143,FIND("!",G143))&amp;CHAR(CODE(MID(G143,FIND("!",G143)+1,1))+1)&amp;MID(G143,FIND("!",G143)+2,99))),NOT(ISNUMBER(INDIRECT(LEFT(G143,FIND("!",G143))&amp;CHAR(CODE(MID(G143,FIND("!",G143)+1,1))+2)&amp;MID(G143,FIND("!",G143)+2,99))))),"集合",
IF(AND(ISNUMBER(INDIRECT(G143)),ISNUMBER(INDIRECT(LEFT(G143,FIND("!",G143))&amp;CHAR(CODE(MID(G143,FIND("!",G143)+1,1))+1)&amp;MID(G143,FIND("!",G143)+2,99))),NOT(ISNUMBER(INDIRECT(LEFT(G143,FIND("!",G143))&amp;CHAR(CODE(MID(G143,FIND("!",G143)+1,1))+2)&amp;MID(G143,FIND("!",G143)+2,99))))),"事業所除外",
IF(AND(NOT(ISNUMBER(INDIRECT(G143))),NOT(ISNUMBER(INDIRECT(LEFT(G143,FIND("!",G143))&amp;CHAR(CODE(MID(G143,FIND("!",G143)+1,1))+1)&amp;MID(G143,FIND("!",G143)+2,99)))),ISNUMBER(INDIRECT(LEFT(G143,FIND("!",G143))&amp;CHAR(CODE(MID(G143,FIND("!",G143)+1,1))+2)&amp;MID(G143,FIND("!",G143)+2,99)))),"全戸",
IF(OR(AND(ISNUMBER(INDIRECT(LEFT(G143,FIND("!",G143))&amp;CHAR(CODE(MID(G143,FIND("!",G143)+1,1))+2)&amp;MID(G143,FIND("!",G143)+2,99))),ISNUMBER(INDIRECT(G143))),AND(ISNUMBER(INDIRECT(LEFT(G143,FIND("!",G143))&amp;CHAR(CODE(MID(G143,FIND("!",G143)+1,1))+2)&amp;MID(G143,FIND("!",G143)+2,99))),ISNUMBER(INDIRECT(LEFT(G143,FIND("!",G143))&amp;CHAR(CODE(MID(G143,FIND("!",G143)+1,1))+1)&amp;MID(G143,FIND("!",G143)+2,99))))),"エラー","")))))</f>
        <v/>
      </c>
      <c r="E143" s="79" t="str">
        <f t="shared" ca="1" si="10"/>
        <v/>
      </c>
      <c r="F143" s="91" t="s">
        <v>428</v>
      </c>
      <c r="G143" s="90" t="str">
        <f>"'"&amp;INDEX(【社内使用欄】システム連携設定!$C:$C,MATCH('【社内使用欄】システム連携用(ブロック別)'!F143,【社内使用欄】システム連携設定!$B:$B,0))&amp;"'!"&amp;INDEX(【社内使用欄】システム連携設定!$D:$D,MATCH('【社内使用欄】システム連携用(ブロック別)'!F143,【社内使用欄】システム連携設定!$B:$B,0))&amp;(INDEX(【社内使用欄】システム連携設定!$F:$F,MATCH('【社内使用欄】システム連携用(ブロック別)'!F143,【社内使用欄】システム連携設定!$B:$B,0))+(ROW()-INDEX(【社内使用欄】システム連携設定!$G:$G,MATCH('【社内使用欄】システム連携用(ブロック別)'!F143,【社内使用欄】システム連携設定!$B:$B,0))))</f>
        <v>'H昭和'!F6</v>
      </c>
    </row>
    <row r="144" spans="1:7" hidden="1">
      <c r="A144" t="s">
        <v>317</v>
      </c>
      <c r="B144" s="85" t="s">
        <v>519</v>
      </c>
      <c r="C144" t="str">
        <f ca="1">IF(
    SUM(
        INDIRECT(
            "'"&amp;
            INDEX(【社内使用欄】システム連携設定!$C:$C,MATCH('【社内使用欄】システム連携用(ブロック別)'!F144,【社内使用欄】システム連携設定!$B:$B,0))&amp;
            "'!"&amp;
            INDEX(【社内使用欄】システム連携設定!$D:$D,MATCH('【社内使用欄】システム連携用(ブロック別)'!F144,【社内使用欄】システム連携設定!$B:$B,0))&amp;
            (INDEX(【社内使用欄】システム連携設定!$F:$F,MATCH('【社内使用欄】システム連携用(ブロック別)'!F144,【社内使用欄】システム連携設定!$B:$B,0))+(ROW()-INDEX(【社内使用欄】システム連携設定!$G:$G,MATCH('【社内使用欄】システム連携用(ブロック別)'!F144,【社内使用欄】システム連携設定!$B:$B,0))))&amp;
            ":"&amp;
            INDEX(【社内使用欄】システム連携設定!$E:$E,MATCH('【社内使用欄】システム連携用(ブロック別)'!F144,【社内使用欄】システム連携設定!$B:$B,0))&amp;
            (INDEX(【社内使用欄】システム連携設定!$F:$F,MATCH('【社内使用欄】システム連携用(ブロック別)'!F144,【社内使用欄】システム連携設定!$B:$B,0))+(ROW()-INDEX(【社内使用欄】システム連携設定!$G:$G,MATCH('【社内使用欄】システム連携用(ブロック別)'!F144,【社内使用欄】システム連携設定!$B:$B,0))))
        )
    )=0,
    "",
    SUM(
        INDIRECT(
            "'"&amp;
            INDEX(【社内使用欄】システム連携設定!$C:$C,MATCH('【社内使用欄】システム連携用(ブロック別)'!F144,【社内使用欄】システム連携設定!$B:$B,0))&amp;
            "'!"&amp;
            INDEX(【社内使用欄】システム連携設定!$D:$D,MATCH('【社内使用欄】システム連携用(ブロック別)'!F144,【社内使用欄】システム連携設定!$B:$B,0))&amp;
            (INDEX(【社内使用欄】システム連携設定!$F:$F,MATCH('【社内使用欄】システム連携用(ブロック別)'!F144,【社内使用欄】システム連携設定!$B:$B,0))+(ROW()-INDEX(【社内使用欄】システム連携設定!$G:$G,MATCH('【社内使用欄】システム連携用(ブロック別)'!F144,【社内使用欄】システム連携設定!$B:$B,0))))&amp;
            ":"&amp;
            INDEX(【社内使用欄】システム連携設定!$E:$E,MATCH('【社内使用欄】システム連携用(ブロック別)'!F144,【社内使用欄】システム連携設定!$B:$B,0))&amp;
            (INDEX(【社内使用欄】システム連携設定!$F:$F,MATCH('【社内使用欄】システム連携用(ブロック別)'!F144,【社内使用欄】システム連携設定!$B:$B,0))+(ROW()-INDEX(【社内使用欄】システム連携設定!$G:$G,MATCH('【社内使用欄】システム連携用(ブロック別)'!F144,【社内使用欄】システム連携設定!$B:$B,0))))
        )
    )
)</f>
        <v/>
      </c>
      <c r="D144" s="82" t="str">
        <f t="shared" ca="1" si="11"/>
        <v/>
      </c>
      <c r="E144" s="79" t="str">
        <f t="shared" ca="1" si="10"/>
        <v/>
      </c>
      <c r="F144" s="91" t="s">
        <v>428</v>
      </c>
      <c r="G144" s="90" t="str">
        <f>"'"&amp;INDEX(【社内使用欄】システム連携設定!$C:$C,MATCH('【社内使用欄】システム連携用(ブロック別)'!F144,【社内使用欄】システム連携設定!$B:$B,0))&amp;"'!"&amp;INDEX(【社内使用欄】システム連携設定!$D:$D,MATCH('【社内使用欄】システム連携用(ブロック別)'!F144,【社内使用欄】システム連携設定!$B:$B,0))&amp;(INDEX(【社内使用欄】システム連携設定!$F:$F,MATCH('【社内使用欄】システム連携用(ブロック別)'!F144,【社内使用欄】システム連携設定!$B:$B,0))+(ROW()-INDEX(【社内使用欄】システム連携設定!$G:$G,MATCH('【社内使用欄】システム連携用(ブロック別)'!F144,【社内使用欄】システム連携設定!$B:$B,0))))</f>
        <v>'H昭和'!F7</v>
      </c>
    </row>
    <row r="145" spans="1:7" hidden="1">
      <c r="A145" t="s">
        <v>317</v>
      </c>
      <c r="B145" s="85" t="s">
        <v>520</v>
      </c>
      <c r="C145" t="str">
        <f ca="1">IF(
    SUM(
        INDIRECT(
            "'"&amp;
            INDEX(【社内使用欄】システム連携設定!$C:$C,MATCH('【社内使用欄】システム連携用(ブロック別)'!F145,【社内使用欄】システム連携設定!$B:$B,0))&amp;
            "'!"&amp;
            INDEX(【社内使用欄】システム連携設定!$D:$D,MATCH('【社内使用欄】システム連携用(ブロック別)'!F145,【社内使用欄】システム連携設定!$B:$B,0))&amp;
            (INDEX(【社内使用欄】システム連携設定!$F:$F,MATCH('【社内使用欄】システム連携用(ブロック別)'!F145,【社内使用欄】システム連携設定!$B:$B,0))+(ROW()-INDEX(【社内使用欄】システム連携設定!$G:$G,MATCH('【社内使用欄】システム連携用(ブロック別)'!F145,【社内使用欄】システム連携設定!$B:$B,0))))&amp;
            ":"&amp;
            INDEX(【社内使用欄】システム連携設定!$E:$E,MATCH('【社内使用欄】システム連携用(ブロック別)'!F145,【社内使用欄】システム連携設定!$B:$B,0))&amp;
            (INDEX(【社内使用欄】システム連携設定!$F:$F,MATCH('【社内使用欄】システム連携用(ブロック別)'!F145,【社内使用欄】システム連携設定!$B:$B,0))+(ROW()-INDEX(【社内使用欄】システム連携設定!$G:$G,MATCH('【社内使用欄】システム連携用(ブロック別)'!F145,【社内使用欄】システム連携設定!$B:$B,0))))
        )
    )=0,
    "",
    SUM(
        INDIRECT(
            "'"&amp;
            INDEX(【社内使用欄】システム連携設定!$C:$C,MATCH('【社内使用欄】システム連携用(ブロック別)'!F145,【社内使用欄】システム連携設定!$B:$B,0))&amp;
            "'!"&amp;
            INDEX(【社内使用欄】システム連携設定!$D:$D,MATCH('【社内使用欄】システム連携用(ブロック別)'!F145,【社内使用欄】システム連携設定!$B:$B,0))&amp;
            (INDEX(【社内使用欄】システム連携設定!$F:$F,MATCH('【社内使用欄】システム連携用(ブロック別)'!F145,【社内使用欄】システム連携設定!$B:$B,0))+(ROW()-INDEX(【社内使用欄】システム連携設定!$G:$G,MATCH('【社内使用欄】システム連携用(ブロック別)'!F145,【社内使用欄】システム連携設定!$B:$B,0))))&amp;
            ":"&amp;
            INDEX(【社内使用欄】システム連携設定!$E:$E,MATCH('【社内使用欄】システム連携用(ブロック別)'!F145,【社内使用欄】システム連携設定!$B:$B,0))&amp;
            (INDEX(【社内使用欄】システム連携設定!$F:$F,MATCH('【社内使用欄】システム連携用(ブロック別)'!F145,【社内使用欄】システム連携設定!$B:$B,0))+(ROW()-INDEX(【社内使用欄】システム連携設定!$G:$G,MATCH('【社内使用欄】システム連携用(ブロック別)'!F145,【社内使用欄】システム連携設定!$B:$B,0))))
        )
    )
)</f>
        <v/>
      </c>
      <c r="D145" s="82" t="str">
        <f t="shared" ca="1" si="11"/>
        <v/>
      </c>
      <c r="E145" s="79" t="str">
        <f t="shared" ca="1" si="10"/>
        <v/>
      </c>
      <c r="F145" s="91" t="s">
        <v>428</v>
      </c>
      <c r="G145" s="90" t="str">
        <f>"'"&amp;INDEX(【社内使用欄】システム連携設定!$C:$C,MATCH('【社内使用欄】システム連携用(ブロック別)'!F145,【社内使用欄】システム連携設定!$B:$B,0))&amp;"'!"&amp;INDEX(【社内使用欄】システム連携設定!$D:$D,MATCH('【社内使用欄】システム連携用(ブロック別)'!F145,【社内使用欄】システム連携設定!$B:$B,0))&amp;(INDEX(【社内使用欄】システム連携設定!$F:$F,MATCH('【社内使用欄】システム連携用(ブロック別)'!F145,【社内使用欄】システム連携設定!$B:$B,0))+(ROW()-INDEX(【社内使用欄】システム連携設定!$G:$G,MATCH('【社内使用欄】システム連携用(ブロック別)'!F145,【社内使用欄】システム連携設定!$B:$B,0))))</f>
        <v>'H昭和'!F8</v>
      </c>
    </row>
    <row r="146" spans="1:7" hidden="1">
      <c r="A146" t="s">
        <v>317</v>
      </c>
      <c r="B146" s="85" t="s">
        <v>521</v>
      </c>
      <c r="C146" t="str">
        <f ca="1">IF(
    SUM(
        INDIRECT(
            "'"&amp;
            INDEX(【社内使用欄】システム連携設定!$C:$C,MATCH('【社内使用欄】システム連携用(ブロック別)'!F146,【社内使用欄】システム連携設定!$B:$B,0))&amp;
            "'!"&amp;
            INDEX(【社内使用欄】システム連携設定!$D:$D,MATCH('【社内使用欄】システム連携用(ブロック別)'!F146,【社内使用欄】システム連携設定!$B:$B,0))&amp;
            (INDEX(【社内使用欄】システム連携設定!$F:$F,MATCH('【社内使用欄】システム連携用(ブロック別)'!F146,【社内使用欄】システム連携設定!$B:$B,0))+(ROW()-INDEX(【社内使用欄】システム連携設定!$G:$G,MATCH('【社内使用欄】システム連携用(ブロック別)'!F146,【社内使用欄】システム連携設定!$B:$B,0))))&amp;
            ":"&amp;
            INDEX(【社内使用欄】システム連携設定!$E:$E,MATCH('【社内使用欄】システム連携用(ブロック別)'!F146,【社内使用欄】システム連携設定!$B:$B,0))&amp;
            (INDEX(【社内使用欄】システム連携設定!$F:$F,MATCH('【社内使用欄】システム連携用(ブロック別)'!F146,【社内使用欄】システム連携設定!$B:$B,0))+(ROW()-INDEX(【社内使用欄】システム連携設定!$G:$G,MATCH('【社内使用欄】システム連携用(ブロック別)'!F146,【社内使用欄】システム連携設定!$B:$B,0))))
        )
    )=0,
    "",
    SUM(
        INDIRECT(
            "'"&amp;
            INDEX(【社内使用欄】システム連携設定!$C:$C,MATCH('【社内使用欄】システム連携用(ブロック別)'!F146,【社内使用欄】システム連携設定!$B:$B,0))&amp;
            "'!"&amp;
            INDEX(【社内使用欄】システム連携設定!$D:$D,MATCH('【社内使用欄】システム連携用(ブロック別)'!F146,【社内使用欄】システム連携設定!$B:$B,0))&amp;
            (INDEX(【社内使用欄】システム連携設定!$F:$F,MATCH('【社内使用欄】システム連携用(ブロック別)'!F146,【社内使用欄】システム連携設定!$B:$B,0))+(ROW()-INDEX(【社内使用欄】システム連携設定!$G:$G,MATCH('【社内使用欄】システム連携用(ブロック別)'!F146,【社内使用欄】システム連携設定!$B:$B,0))))&amp;
            ":"&amp;
            INDEX(【社内使用欄】システム連携設定!$E:$E,MATCH('【社内使用欄】システム連携用(ブロック別)'!F146,【社内使用欄】システム連携設定!$B:$B,0))&amp;
            (INDEX(【社内使用欄】システム連携設定!$F:$F,MATCH('【社内使用欄】システム連携用(ブロック別)'!F146,【社内使用欄】システム連携設定!$B:$B,0))+(ROW()-INDEX(【社内使用欄】システム連携設定!$G:$G,MATCH('【社内使用欄】システム連携用(ブロック別)'!F146,【社内使用欄】システム連携設定!$B:$B,0))))
        )
    )
)</f>
        <v/>
      </c>
      <c r="D146" s="82" t="str">
        <f t="shared" ca="1" si="11"/>
        <v/>
      </c>
      <c r="E146" s="79" t="str">
        <f t="shared" ca="1" si="10"/>
        <v/>
      </c>
      <c r="F146" s="91" t="s">
        <v>428</v>
      </c>
      <c r="G146" s="90" t="str">
        <f>"'"&amp;INDEX(【社内使用欄】システム連携設定!$C:$C,MATCH('【社内使用欄】システム連携用(ブロック別)'!F146,【社内使用欄】システム連携設定!$B:$B,0))&amp;"'!"&amp;INDEX(【社内使用欄】システム連携設定!$D:$D,MATCH('【社内使用欄】システム連携用(ブロック別)'!F146,【社内使用欄】システム連携設定!$B:$B,0))&amp;(INDEX(【社内使用欄】システム連携設定!$F:$F,MATCH('【社内使用欄】システム連携用(ブロック別)'!F146,【社内使用欄】システム連携設定!$B:$B,0))+(ROW()-INDEX(【社内使用欄】システム連携設定!$G:$G,MATCH('【社内使用欄】システム連携用(ブロック別)'!F146,【社内使用欄】システム連携設定!$B:$B,0))))</f>
        <v>'H昭和'!F9</v>
      </c>
    </row>
    <row r="147" spans="1:7" hidden="1">
      <c r="A147" t="s">
        <v>317</v>
      </c>
      <c r="B147" s="85" t="s">
        <v>522</v>
      </c>
      <c r="C147" t="str">
        <f ca="1">IF(
    SUM(
        INDIRECT(
            "'"&amp;
            INDEX(【社内使用欄】システム連携設定!$C:$C,MATCH('【社内使用欄】システム連携用(ブロック別)'!F147,【社内使用欄】システム連携設定!$B:$B,0))&amp;
            "'!"&amp;
            INDEX(【社内使用欄】システム連携設定!$D:$D,MATCH('【社内使用欄】システム連携用(ブロック別)'!F147,【社内使用欄】システム連携設定!$B:$B,0))&amp;
            (INDEX(【社内使用欄】システム連携設定!$F:$F,MATCH('【社内使用欄】システム連携用(ブロック別)'!F147,【社内使用欄】システム連携設定!$B:$B,0))+(ROW()-INDEX(【社内使用欄】システム連携設定!$G:$G,MATCH('【社内使用欄】システム連携用(ブロック別)'!F147,【社内使用欄】システム連携設定!$B:$B,0))))&amp;
            ":"&amp;
            INDEX(【社内使用欄】システム連携設定!$E:$E,MATCH('【社内使用欄】システム連携用(ブロック別)'!F147,【社内使用欄】システム連携設定!$B:$B,0))&amp;
            (INDEX(【社内使用欄】システム連携設定!$F:$F,MATCH('【社内使用欄】システム連携用(ブロック別)'!F147,【社内使用欄】システム連携設定!$B:$B,0))+(ROW()-INDEX(【社内使用欄】システム連携設定!$G:$G,MATCH('【社内使用欄】システム連携用(ブロック別)'!F147,【社内使用欄】システム連携設定!$B:$B,0))))
        )
    )=0,
    "",
    SUM(
        INDIRECT(
            "'"&amp;
            INDEX(【社内使用欄】システム連携設定!$C:$C,MATCH('【社内使用欄】システム連携用(ブロック別)'!F147,【社内使用欄】システム連携設定!$B:$B,0))&amp;
            "'!"&amp;
            INDEX(【社内使用欄】システム連携設定!$D:$D,MATCH('【社内使用欄】システム連携用(ブロック別)'!F147,【社内使用欄】システム連携設定!$B:$B,0))&amp;
            (INDEX(【社内使用欄】システム連携設定!$F:$F,MATCH('【社内使用欄】システム連携用(ブロック別)'!F147,【社内使用欄】システム連携設定!$B:$B,0))+(ROW()-INDEX(【社内使用欄】システム連携設定!$G:$G,MATCH('【社内使用欄】システム連携用(ブロック別)'!F147,【社内使用欄】システム連携設定!$B:$B,0))))&amp;
            ":"&amp;
            INDEX(【社内使用欄】システム連携設定!$E:$E,MATCH('【社内使用欄】システム連携用(ブロック別)'!F147,【社内使用欄】システム連携設定!$B:$B,0))&amp;
            (INDEX(【社内使用欄】システム連携設定!$F:$F,MATCH('【社内使用欄】システム連携用(ブロック別)'!F147,【社内使用欄】システム連携設定!$B:$B,0))+(ROW()-INDEX(【社内使用欄】システム連携設定!$G:$G,MATCH('【社内使用欄】システム連携用(ブロック別)'!F147,【社内使用欄】システム連携設定!$B:$B,0))))
        )
    )
)</f>
        <v/>
      </c>
      <c r="D147" s="82" t="str">
        <f t="shared" ca="1" si="11"/>
        <v/>
      </c>
      <c r="E147" s="79" t="str">
        <f t="shared" ca="1" si="10"/>
        <v/>
      </c>
      <c r="F147" s="91" t="s">
        <v>428</v>
      </c>
      <c r="G147" s="90" t="str">
        <f>"'"&amp;INDEX(【社内使用欄】システム連携設定!$C:$C,MATCH('【社内使用欄】システム連携用(ブロック別)'!F147,【社内使用欄】システム連携設定!$B:$B,0))&amp;"'!"&amp;INDEX(【社内使用欄】システム連携設定!$D:$D,MATCH('【社内使用欄】システム連携用(ブロック別)'!F147,【社内使用欄】システム連携設定!$B:$B,0))&amp;(INDEX(【社内使用欄】システム連携設定!$F:$F,MATCH('【社内使用欄】システム連携用(ブロック別)'!F147,【社内使用欄】システム連携設定!$B:$B,0))+(ROW()-INDEX(【社内使用欄】システム連携設定!$G:$G,MATCH('【社内使用欄】システム連携用(ブロック別)'!F147,【社内使用欄】システム連携設定!$B:$B,0))))</f>
        <v>'H昭和'!F10</v>
      </c>
    </row>
    <row r="148" spans="1:7" hidden="1">
      <c r="A148" t="s">
        <v>317</v>
      </c>
      <c r="B148" s="85" t="s">
        <v>523</v>
      </c>
      <c r="C148" t="str">
        <f ca="1">IF(
    SUM(
        INDIRECT(
            "'"&amp;
            INDEX(【社内使用欄】システム連携設定!$C:$C,MATCH('【社内使用欄】システム連携用(ブロック別)'!F148,【社内使用欄】システム連携設定!$B:$B,0))&amp;
            "'!"&amp;
            INDEX(【社内使用欄】システム連携設定!$D:$D,MATCH('【社内使用欄】システム連携用(ブロック別)'!F148,【社内使用欄】システム連携設定!$B:$B,0))&amp;
            (INDEX(【社内使用欄】システム連携設定!$F:$F,MATCH('【社内使用欄】システム連携用(ブロック別)'!F148,【社内使用欄】システム連携設定!$B:$B,0))+(ROW()-INDEX(【社内使用欄】システム連携設定!$G:$G,MATCH('【社内使用欄】システム連携用(ブロック別)'!F148,【社内使用欄】システム連携設定!$B:$B,0))))&amp;
            ":"&amp;
            INDEX(【社内使用欄】システム連携設定!$E:$E,MATCH('【社内使用欄】システム連携用(ブロック別)'!F148,【社内使用欄】システム連携設定!$B:$B,0))&amp;
            (INDEX(【社内使用欄】システム連携設定!$F:$F,MATCH('【社内使用欄】システム連携用(ブロック別)'!F148,【社内使用欄】システム連携設定!$B:$B,0))+(ROW()-INDEX(【社内使用欄】システム連携設定!$G:$G,MATCH('【社内使用欄】システム連携用(ブロック別)'!F148,【社内使用欄】システム連携設定!$B:$B,0))))
        )
    )=0,
    "",
    SUM(
        INDIRECT(
            "'"&amp;
            INDEX(【社内使用欄】システム連携設定!$C:$C,MATCH('【社内使用欄】システム連携用(ブロック別)'!F148,【社内使用欄】システム連携設定!$B:$B,0))&amp;
            "'!"&amp;
            INDEX(【社内使用欄】システム連携設定!$D:$D,MATCH('【社内使用欄】システム連携用(ブロック別)'!F148,【社内使用欄】システム連携設定!$B:$B,0))&amp;
            (INDEX(【社内使用欄】システム連携設定!$F:$F,MATCH('【社内使用欄】システム連携用(ブロック別)'!F148,【社内使用欄】システム連携設定!$B:$B,0))+(ROW()-INDEX(【社内使用欄】システム連携設定!$G:$G,MATCH('【社内使用欄】システム連携用(ブロック別)'!F148,【社内使用欄】システム連携設定!$B:$B,0))))&amp;
            ":"&amp;
            INDEX(【社内使用欄】システム連携設定!$E:$E,MATCH('【社内使用欄】システム連携用(ブロック別)'!F148,【社内使用欄】システム連携設定!$B:$B,0))&amp;
            (INDEX(【社内使用欄】システム連携設定!$F:$F,MATCH('【社内使用欄】システム連携用(ブロック別)'!F148,【社内使用欄】システム連携設定!$B:$B,0))+(ROW()-INDEX(【社内使用欄】システム連携設定!$G:$G,MATCH('【社内使用欄】システム連携用(ブロック別)'!F148,【社内使用欄】システム連携設定!$B:$B,0))))
        )
    )
)</f>
        <v/>
      </c>
      <c r="D148" s="82" t="str">
        <f t="shared" ca="1" si="11"/>
        <v/>
      </c>
      <c r="E148" s="79" t="str">
        <f t="shared" ca="1" si="10"/>
        <v/>
      </c>
      <c r="F148" s="91" t="s">
        <v>428</v>
      </c>
      <c r="G148" s="90" t="str">
        <f>"'"&amp;INDEX(【社内使用欄】システム連携設定!$C:$C,MATCH('【社内使用欄】システム連携用(ブロック別)'!F148,【社内使用欄】システム連携設定!$B:$B,0))&amp;"'!"&amp;INDEX(【社内使用欄】システム連携設定!$D:$D,MATCH('【社内使用欄】システム連携用(ブロック別)'!F148,【社内使用欄】システム連携設定!$B:$B,0))&amp;(INDEX(【社内使用欄】システム連携設定!$F:$F,MATCH('【社内使用欄】システム連携用(ブロック別)'!F148,【社内使用欄】システム連携設定!$B:$B,0))+(ROW()-INDEX(【社内使用欄】システム連携設定!$G:$G,MATCH('【社内使用欄】システム連携用(ブロック別)'!F148,【社内使用欄】システム連携設定!$B:$B,0))))</f>
        <v>'H昭和'!F11</v>
      </c>
    </row>
    <row r="149" spans="1:7" hidden="1">
      <c r="A149" t="s">
        <v>317</v>
      </c>
      <c r="B149" s="85" t="s">
        <v>524</v>
      </c>
      <c r="C149" t="str">
        <f ca="1">IF(
    SUM(
        INDIRECT(
            "'"&amp;
            INDEX(【社内使用欄】システム連携設定!$C:$C,MATCH('【社内使用欄】システム連携用(ブロック別)'!F149,【社内使用欄】システム連携設定!$B:$B,0))&amp;
            "'!"&amp;
            INDEX(【社内使用欄】システム連携設定!$D:$D,MATCH('【社内使用欄】システム連携用(ブロック別)'!F149,【社内使用欄】システム連携設定!$B:$B,0))&amp;
            (INDEX(【社内使用欄】システム連携設定!$F:$F,MATCH('【社内使用欄】システム連携用(ブロック別)'!F149,【社内使用欄】システム連携設定!$B:$B,0))+(ROW()-INDEX(【社内使用欄】システム連携設定!$G:$G,MATCH('【社内使用欄】システム連携用(ブロック別)'!F149,【社内使用欄】システム連携設定!$B:$B,0))))&amp;
            ":"&amp;
            INDEX(【社内使用欄】システム連携設定!$E:$E,MATCH('【社内使用欄】システム連携用(ブロック別)'!F149,【社内使用欄】システム連携設定!$B:$B,0))&amp;
            (INDEX(【社内使用欄】システム連携設定!$F:$F,MATCH('【社内使用欄】システム連携用(ブロック別)'!F149,【社内使用欄】システム連携設定!$B:$B,0))+(ROW()-INDEX(【社内使用欄】システム連携設定!$G:$G,MATCH('【社内使用欄】システム連携用(ブロック別)'!F149,【社内使用欄】システム連携設定!$B:$B,0))))
        )
    )=0,
    "",
    SUM(
        INDIRECT(
            "'"&amp;
            INDEX(【社内使用欄】システム連携設定!$C:$C,MATCH('【社内使用欄】システム連携用(ブロック別)'!F149,【社内使用欄】システム連携設定!$B:$B,0))&amp;
            "'!"&amp;
            INDEX(【社内使用欄】システム連携設定!$D:$D,MATCH('【社内使用欄】システム連携用(ブロック別)'!F149,【社内使用欄】システム連携設定!$B:$B,0))&amp;
            (INDEX(【社内使用欄】システム連携設定!$F:$F,MATCH('【社内使用欄】システム連携用(ブロック別)'!F149,【社内使用欄】システム連携設定!$B:$B,0))+(ROW()-INDEX(【社内使用欄】システム連携設定!$G:$G,MATCH('【社内使用欄】システム連携用(ブロック別)'!F149,【社内使用欄】システム連携設定!$B:$B,0))))&amp;
            ":"&amp;
            INDEX(【社内使用欄】システム連携設定!$E:$E,MATCH('【社内使用欄】システム連携用(ブロック別)'!F149,【社内使用欄】システム連携設定!$B:$B,0))&amp;
            (INDEX(【社内使用欄】システム連携設定!$F:$F,MATCH('【社内使用欄】システム連携用(ブロック別)'!F149,【社内使用欄】システム連携設定!$B:$B,0))+(ROW()-INDEX(【社内使用欄】システム連携設定!$G:$G,MATCH('【社内使用欄】システム連携用(ブロック別)'!F149,【社内使用欄】システム連携設定!$B:$B,0))))
        )
    )
)</f>
        <v/>
      </c>
      <c r="D149" s="82" t="str">
        <f t="shared" ca="1" si="11"/>
        <v/>
      </c>
      <c r="E149" s="79" t="str">
        <f t="shared" ca="1" si="10"/>
        <v/>
      </c>
      <c r="F149" s="91" t="s">
        <v>428</v>
      </c>
      <c r="G149" s="90" t="str">
        <f>"'"&amp;INDEX(【社内使用欄】システム連携設定!$C:$C,MATCH('【社内使用欄】システム連携用(ブロック別)'!F149,【社内使用欄】システム連携設定!$B:$B,0))&amp;"'!"&amp;INDEX(【社内使用欄】システム連携設定!$D:$D,MATCH('【社内使用欄】システム連携用(ブロック別)'!F149,【社内使用欄】システム連携設定!$B:$B,0))&amp;(INDEX(【社内使用欄】システム連携設定!$F:$F,MATCH('【社内使用欄】システム連携用(ブロック別)'!F149,【社内使用欄】システム連携設定!$B:$B,0))+(ROW()-INDEX(【社内使用欄】システム連携設定!$G:$G,MATCH('【社内使用欄】システム連携用(ブロック別)'!F149,【社内使用欄】システム連携設定!$B:$B,0))))</f>
        <v>'H昭和'!F12</v>
      </c>
    </row>
    <row r="150" spans="1:7" hidden="1">
      <c r="A150" t="s">
        <v>317</v>
      </c>
      <c r="B150" s="85" t="s">
        <v>525</v>
      </c>
      <c r="C150" t="str">
        <f ca="1">IF(
    SUM(
        INDIRECT(
            "'"&amp;
            INDEX(【社内使用欄】システム連携設定!$C:$C,MATCH('【社内使用欄】システム連携用(ブロック別)'!F150,【社内使用欄】システム連携設定!$B:$B,0))&amp;
            "'!"&amp;
            INDEX(【社内使用欄】システム連携設定!$D:$D,MATCH('【社内使用欄】システム連携用(ブロック別)'!F150,【社内使用欄】システム連携設定!$B:$B,0))&amp;
            (INDEX(【社内使用欄】システム連携設定!$F:$F,MATCH('【社内使用欄】システム連携用(ブロック別)'!F150,【社内使用欄】システム連携設定!$B:$B,0))+(ROW()-INDEX(【社内使用欄】システム連携設定!$G:$G,MATCH('【社内使用欄】システム連携用(ブロック別)'!F150,【社内使用欄】システム連携設定!$B:$B,0))))&amp;
            ":"&amp;
            INDEX(【社内使用欄】システム連携設定!$E:$E,MATCH('【社内使用欄】システム連携用(ブロック別)'!F150,【社内使用欄】システム連携設定!$B:$B,0))&amp;
            (INDEX(【社内使用欄】システム連携設定!$F:$F,MATCH('【社内使用欄】システム連携用(ブロック別)'!F150,【社内使用欄】システム連携設定!$B:$B,0))+(ROW()-INDEX(【社内使用欄】システム連携設定!$G:$G,MATCH('【社内使用欄】システム連携用(ブロック別)'!F150,【社内使用欄】システム連携設定!$B:$B,0))))
        )
    )=0,
    "",
    SUM(
        INDIRECT(
            "'"&amp;
            INDEX(【社内使用欄】システム連携設定!$C:$C,MATCH('【社内使用欄】システム連携用(ブロック別)'!F150,【社内使用欄】システム連携設定!$B:$B,0))&amp;
            "'!"&amp;
            INDEX(【社内使用欄】システム連携設定!$D:$D,MATCH('【社内使用欄】システム連携用(ブロック別)'!F150,【社内使用欄】システム連携設定!$B:$B,0))&amp;
            (INDEX(【社内使用欄】システム連携設定!$F:$F,MATCH('【社内使用欄】システム連携用(ブロック別)'!F150,【社内使用欄】システム連携設定!$B:$B,0))+(ROW()-INDEX(【社内使用欄】システム連携設定!$G:$G,MATCH('【社内使用欄】システム連携用(ブロック別)'!F150,【社内使用欄】システム連携設定!$B:$B,0))))&amp;
            ":"&amp;
            INDEX(【社内使用欄】システム連携設定!$E:$E,MATCH('【社内使用欄】システム連携用(ブロック別)'!F150,【社内使用欄】システム連携設定!$B:$B,0))&amp;
            (INDEX(【社内使用欄】システム連携設定!$F:$F,MATCH('【社内使用欄】システム連携用(ブロック別)'!F150,【社内使用欄】システム連携設定!$B:$B,0))+(ROW()-INDEX(【社内使用欄】システム連携設定!$G:$G,MATCH('【社内使用欄】システム連携用(ブロック別)'!F150,【社内使用欄】システム連携設定!$B:$B,0))))
        )
    )
)</f>
        <v/>
      </c>
      <c r="D150" s="82" t="str">
        <f t="shared" ca="1" si="11"/>
        <v/>
      </c>
      <c r="E150" s="79" t="str">
        <f t="shared" ca="1" si="10"/>
        <v/>
      </c>
      <c r="F150" s="91" t="s">
        <v>428</v>
      </c>
      <c r="G150" s="90" t="str">
        <f>"'"&amp;INDEX(【社内使用欄】システム連携設定!$C:$C,MATCH('【社内使用欄】システム連携用(ブロック別)'!F150,【社内使用欄】システム連携設定!$B:$B,0))&amp;"'!"&amp;INDEX(【社内使用欄】システム連携設定!$D:$D,MATCH('【社内使用欄】システム連携用(ブロック別)'!F150,【社内使用欄】システム連携設定!$B:$B,0))&amp;(INDEX(【社内使用欄】システム連携設定!$F:$F,MATCH('【社内使用欄】システム連携用(ブロック別)'!F150,【社内使用欄】システム連携設定!$B:$B,0))+(ROW()-INDEX(【社内使用欄】システム連携設定!$G:$G,MATCH('【社内使用欄】システム連携用(ブロック別)'!F150,【社内使用欄】システム連携設定!$B:$B,0))))</f>
        <v>'H昭和'!F13</v>
      </c>
    </row>
    <row r="151" spans="1:7" hidden="1">
      <c r="A151" t="s">
        <v>317</v>
      </c>
      <c r="B151" s="85" t="s">
        <v>526</v>
      </c>
      <c r="C151" t="str">
        <f ca="1">IF(
    SUM(
        INDIRECT(
            "'"&amp;
            INDEX(【社内使用欄】システム連携設定!$C:$C,MATCH('【社内使用欄】システム連携用(ブロック別)'!F151,【社内使用欄】システム連携設定!$B:$B,0))&amp;
            "'!"&amp;
            INDEX(【社内使用欄】システム連携設定!$D:$D,MATCH('【社内使用欄】システム連携用(ブロック別)'!F151,【社内使用欄】システム連携設定!$B:$B,0))&amp;
            (INDEX(【社内使用欄】システム連携設定!$F:$F,MATCH('【社内使用欄】システム連携用(ブロック別)'!F151,【社内使用欄】システム連携設定!$B:$B,0))+(ROW()-INDEX(【社内使用欄】システム連携設定!$G:$G,MATCH('【社内使用欄】システム連携用(ブロック別)'!F151,【社内使用欄】システム連携設定!$B:$B,0))))&amp;
            ":"&amp;
            INDEX(【社内使用欄】システム連携設定!$E:$E,MATCH('【社内使用欄】システム連携用(ブロック別)'!F151,【社内使用欄】システム連携設定!$B:$B,0))&amp;
            (INDEX(【社内使用欄】システム連携設定!$F:$F,MATCH('【社内使用欄】システム連携用(ブロック別)'!F151,【社内使用欄】システム連携設定!$B:$B,0))+(ROW()-INDEX(【社内使用欄】システム連携設定!$G:$G,MATCH('【社内使用欄】システム連携用(ブロック別)'!F151,【社内使用欄】システム連携設定!$B:$B,0))))
        )
    )=0,
    "",
    SUM(
        INDIRECT(
            "'"&amp;
            INDEX(【社内使用欄】システム連携設定!$C:$C,MATCH('【社内使用欄】システム連携用(ブロック別)'!F151,【社内使用欄】システム連携設定!$B:$B,0))&amp;
            "'!"&amp;
            INDEX(【社内使用欄】システム連携設定!$D:$D,MATCH('【社内使用欄】システム連携用(ブロック別)'!F151,【社内使用欄】システム連携設定!$B:$B,0))&amp;
            (INDEX(【社内使用欄】システム連携設定!$F:$F,MATCH('【社内使用欄】システム連携用(ブロック別)'!F151,【社内使用欄】システム連携設定!$B:$B,0))+(ROW()-INDEX(【社内使用欄】システム連携設定!$G:$G,MATCH('【社内使用欄】システム連携用(ブロック別)'!F151,【社内使用欄】システム連携設定!$B:$B,0))))&amp;
            ":"&amp;
            INDEX(【社内使用欄】システム連携設定!$E:$E,MATCH('【社内使用欄】システム連携用(ブロック別)'!F151,【社内使用欄】システム連携設定!$B:$B,0))&amp;
            (INDEX(【社内使用欄】システム連携設定!$F:$F,MATCH('【社内使用欄】システム連携用(ブロック別)'!F151,【社内使用欄】システム連携設定!$B:$B,0))+(ROW()-INDEX(【社内使用欄】システム連携設定!$G:$G,MATCH('【社内使用欄】システム連携用(ブロック別)'!F151,【社内使用欄】システム連携設定!$B:$B,0))))
        )
    )
)</f>
        <v/>
      </c>
      <c r="D151" s="82" t="str">
        <f t="shared" ca="1" si="11"/>
        <v/>
      </c>
      <c r="E151" s="79" t="str">
        <f t="shared" ca="1" si="10"/>
        <v/>
      </c>
      <c r="F151" s="91" t="s">
        <v>428</v>
      </c>
      <c r="G151" s="90" t="str">
        <f>"'"&amp;INDEX(【社内使用欄】システム連携設定!$C:$C,MATCH('【社内使用欄】システム連携用(ブロック別)'!F151,【社内使用欄】システム連携設定!$B:$B,0))&amp;"'!"&amp;INDEX(【社内使用欄】システム連携設定!$D:$D,MATCH('【社内使用欄】システム連携用(ブロック別)'!F151,【社内使用欄】システム連携設定!$B:$B,0))&amp;(INDEX(【社内使用欄】システム連携設定!$F:$F,MATCH('【社内使用欄】システム連携用(ブロック別)'!F151,【社内使用欄】システム連携設定!$B:$B,0))+(ROW()-INDEX(【社内使用欄】システム連携設定!$G:$G,MATCH('【社内使用欄】システム連携用(ブロック別)'!F151,【社内使用欄】システム連携設定!$B:$B,0))))</f>
        <v>'H昭和'!F14</v>
      </c>
    </row>
    <row r="152" spans="1:7" hidden="1">
      <c r="A152" t="s">
        <v>317</v>
      </c>
      <c r="B152" s="85" t="s">
        <v>527</v>
      </c>
      <c r="C152" t="str">
        <f ca="1">IF(
    SUM(
        INDIRECT(
            "'"&amp;
            INDEX(【社内使用欄】システム連携設定!$C:$C,MATCH('【社内使用欄】システム連携用(ブロック別)'!F152,【社内使用欄】システム連携設定!$B:$B,0))&amp;
            "'!"&amp;
            INDEX(【社内使用欄】システム連携設定!$D:$D,MATCH('【社内使用欄】システム連携用(ブロック別)'!F152,【社内使用欄】システム連携設定!$B:$B,0))&amp;
            (INDEX(【社内使用欄】システム連携設定!$F:$F,MATCH('【社内使用欄】システム連携用(ブロック別)'!F152,【社内使用欄】システム連携設定!$B:$B,0))+(ROW()-INDEX(【社内使用欄】システム連携設定!$G:$G,MATCH('【社内使用欄】システム連携用(ブロック別)'!F152,【社内使用欄】システム連携設定!$B:$B,0))))&amp;
            ":"&amp;
            INDEX(【社内使用欄】システム連携設定!$E:$E,MATCH('【社内使用欄】システム連携用(ブロック別)'!F152,【社内使用欄】システム連携設定!$B:$B,0))&amp;
            (INDEX(【社内使用欄】システム連携設定!$F:$F,MATCH('【社内使用欄】システム連携用(ブロック別)'!F152,【社内使用欄】システム連携設定!$B:$B,0))+(ROW()-INDEX(【社内使用欄】システム連携設定!$G:$G,MATCH('【社内使用欄】システム連携用(ブロック別)'!F152,【社内使用欄】システム連携設定!$B:$B,0))))
        )
    )=0,
    "",
    SUM(
        INDIRECT(
            "'"&amp;
            INDEX(【社内使用欄】システム連携設定!$C:$C,MATCH('【社内使用欄】システム連携用(ブロック別)'!F152,【社内使用欄】システム連携設定!$B:$B,0))&amp;
            "'!"&amp;
            INDEX(【社内使用欄】システム連携設定!$D:$D,MATCH('【社内使用欄】システム連携用(ブロック別)'!F152,【社内使用欄】システム連携設定!$B:$B,0))&amp;
            (INDEX(【社内使用欄】システム連携設定!$F:$F,MATCH('【社内使用欄】システム連携用(ブロック別)'!F152,【社内使用欄】システム連携設定!$B:$B,0))+(ROW()-INDEX(【社内使用欄】システム連携設定!$G:$G,MATCH('【社内使用欄】システム連携用(ブロック別)'!F152,【社内使用欄】システム連携設定!$B:$B,0))))&amp;
            ":"&amp;
            INDEX(【社内使用欄】システム連携設定!$E:$E,MATCH('【社内使用欄】システム連携用(ブロック別)'!F152,【社内使用欄】システム連携設定!$B:$B,0))&amp;
            (INDEX(【社内使用欄】システム連携設定!$F:$F,MATCH('【社内使用欄】システム連携用(ブロック別)'!F152,【社内使用欄】システム連携設定!$B:$B,0))+(ROW()-INDEX(【社内使用欄】システム連携設定!$G:$G,MATCH('【社内使用欄】システム連携用(ブロック別)'!F152,【社内使用欄】システム連携設定!$B:$B,0))))
        )
    )
)</f>
        <v/>
      </c>
      <c r="D152" s="82" t="str">
        <f t="shared" ca="1" si="11"/>
        <v/>
      </c>
      <c r="E152" s="79" t="str">
        <f t="shared" ca="1" si="10"/>
        <v/>
      </c>
      <c r="F152" s="91" t="s">
        <v>428</v>
      </c>
      <c r="G152" s="90" t="str">
        <f>"'"&amp;INDEX(【社内使用欄】システム連携設定!$C:$C,MATCH('【社内使用欄】システム連携用(ブロック別)'!F152,【社内使用欄】システム連携設定!$B:$B,0))&amp;"'!"&amp;INDEX(【社内使用欄】システム連携設定!$D:$D,MATCH('【社内使用欄】システム連携用(ブロック別)'!F152,【社内使用欄】システム連携設定!$B:$B,0))&amp;(INDEX(【社内使用欄】システム連携設定!$F:$F,MATCH('【社内使用欄】システム連携用(ブロック別)'!F152,【社内使用欄】システム連携設定!$B:$B,0))+(ROW()-INDEX(【社内使用欄】システム連携設定!$G:$G,MATCH('【社内使用欄】システム連携用(ブロック別)'!F152,【社内使用欄】システム連携設定!$B:$B,0))))</f>
        <v>'H昭和'!F15</v>
      </c>
    </row>
    <row r="153" spans="1:7" hidden="1">
      <c r="A153" t="s">
        <v>317</v>
      </c>
      <c r="B153" s="85" t="s">
        <v>528</v>
      </c>
      <c r="C153" t="str">
        <f ca="1">IF(
    SUM(
        INDIRECT(
            "'"&amp;
            INDEX(【社内使用欄】システム連携設定!$C:$C,MATCH('【社内使用欄】システム連携用(ブロック別)'!F153,【社内使用欄】システム連携設定!$B:$B,0))&amp;
            "'!"&amp;
            INDEX(【社内使用欄】システム連携設定!$D:$D,MATCH('【社内使用欄】システム連携用(ブロック別)'!F153,【社内使用欄】システム連携設定!$B:$B,0))&amp;
            (INDEX(【社内使用欄】システム連携設定!$F:$F,MATCH('【社内使用欄】システム連携用(ブロック別)'!F153,【社内使用欄】システム連携設定!$B:$B,0))+(ROW()-INDEX(【社内使用欄】システム連携設定!$G:$G,MATCH('【社内使用欄】システム連携用(ブロック別)'!F153,【社内使用欄】システム連携設定!$B:$B,0))))&amp;
            ":"&amp;
            INDEX(【社内使用欄】システム連携設定!$E:$E,MATCH('【社内使用欄】システム連携用(ブロック別)'!F153,【社内使用欄】システム連携設定!$B:$B,0))&amp;
            (INDEX(【社内使用欄】システム連携設定!$F:$F,MATCH('【社内使用欄】システム連携用(ブロック別)'!F153,【社内使用欄】システム連携設定!$B:$B,0))+(ROW()-INDEX(【社内使用欄】システム連携設定!$G:$G,MATCH('【社内使用欄】システム連携用(ブロック別)'!F153,【社内使用欄】システム連携設定!$B:$B,0))))
        )
    )=0,
    "",
    SUM(
        INDIRECT(
            "'"&amp;
            INDEX(【社内使用欄】システム連携設定!$C:$C,MATCH('【社内使用欄】システム連携用(ブロック別)'!F153,【社内使用欄】システム連携設定!$B:$B,0))&amp;
            "'!"&amp;
            INDEX(【社内使用欄】システム連携設定!$D:$D,MATCH('【社内使用欄】システム連携用(ブロック別)'!F153,【社内使用欄】システム連携設定!$B:$B,0))&amp;
            (INDEX(【社内使用欄】システム連携設定!$F:$F,MATCH('【社内使用欄】システム連携用(ブロック別)'!F153,【社内使用欄】システム連携設定!$B:$B,0))+(ROW()-INDEX(【社内使用欄】システム連携設定!$G:$G,MATCH('【社内使用欄】システム連携用(ブロック別)'!F153,【社内使用欄】システム連携設定!$B:$B,0))))&amp;
            ":"&amp;
            INDEX(【社内使用欄】システム連携設定!$E:$E,MATCH('【社内使用欄】システム連携用(ブロック別)'!F153,【社内使用欄】システム連携設定!$B:$B,0))&amp;
            (INDEX(【社内使用欄】システム連携設定!$F:$F,MATCH('【社内使用欄】システム連携用(ブロック別)'!F153,【社内使用欄】システム連携設定!$B:$B,0))+(ROW()-INDEX(【社内使用欄】システム連携設定!$G:$G,MATCH('【社内使用欄】システム連携用(ブロック別)'!F153,【社内使用欄】システム連携設定!$B:$B,0))))
        )
    )
)</f>
        <v/>
      </c>
      <c r="D153" s="82" t="str">
        <f t="shared" ca="1" si="11"/>
        <v/>
      </c>
      <c r="E153" s="79" t="str">
        <f t="shared" ca="1" si="10"/>
        <v/>
      </c>
      <c r="F153" s="91" t="s">
        <v>428</v>
      </c>
      <c r="G153" s="90" t="str">
        <f>"'"&amp;INDEX(【社内使用欄】システム連携設定!$C:$C,MATCH('【社内使用欄】システム連携用(ブロック別)'!F153,【社内使用欄】システム連携設定!$B:$B,0))&amp;"'!"&amp;INDEX(【社内使用欄】システム連携設定!$D:$D,MATCH('【社内使用欄】システム連携用(ブロック別)'!F153,【社内使用欄】システム連携設定!$B:$B,0))&amp;(INDEX(【社内使用欄】システム連携設定!$F:$F,MATCH('【社内使用欄】システム連携用(ブロック別)'!F153,【社内使用欄】システム連携設定!$B:$B,0))+(ROW()-INDEX(【社内使用欄】システム連携設定!$G:$G,MATCH('【社内使用欄】システム連携用(ブロック別)'!F153,【社内使用欄】システム連携設定!$B:$B,0))))</f>
        <v>'H昭和'!F16</v>
      </c>
    </row>
    <row r="154" spans="1:7" hidden="1">
      <c r="A154" t="s">
        <v>317</v>
      </c>
      <c r="B154" s="85" t="s">
        <v>529</v>
      </c>
      <c r="C154" t="str">
        <f ca="1">IF(
    SUM(
        INDIRECT(
            "'"&amp;
            INDEX(【社内使用欄】システム連携設定!$C:$C,MATCH('【社内使用欄】システム連携用(ブロック別)'!F154,【社内使用欄】システム連携設定!$B:$B,0))&amp;
            "'!"&amp;
            INDEX(【社内使用欄】システム連携設定!$D:$D,MATCH('【社内使用欄】システム連携用(ブロック別)'!F154,【社内使用欄】システム連携設定!$B:$B,0))&amp;
            (INDEX(【社内使用欄】システム連携設定!$F:$F,MATCH('【社内使用欄】システム連携用(ブロック別)'!F154,【社内使用欄】システム連携設定!$B:$B,0))+(ROW()-INDEX(【社内使用欄】システム連携設定!$G:$G,MATCH('【社内使用欄】システム連携用(ブロック別)'!F154,【社内使用欄】システム連携設定!$B:$B,0))))&amp;
            ":"&amp;
            INDEX(【社内使用欄】システム連携設定!$E:$E,MATCH('【社内使用欄】システム連携用(ブロック別)'!F154,【社内使用欄】システム連携設定!$B:$B,0))&amp;
            (INDEX(【社内使用欄】システム連携設定!$F:$F,MATCH('【社内使用欄】システム連携用(ブロック別)'!F154,【社内使用欄】システム連携設定!$B:$B,0))+(ROW()-INDEX(【社内使用欄】システム連携設定!$G:$G,MATCH('【社内使用欄】システム連携用(ブロック別)'!F154,【社内使用欄】システム連携設定!$B:$B,0))))
        )
    )=0,
    "",
    SUM(
        INDIRECT(
            "'"&amp;
            INDEX(【社内使用欄】システム連携設定!$C:$C,MATCH('【社内使用欄】システム連携用(ブロック別)'!F154,【社内使用欄】システム連携設定!$B:$B,0))&amp;
            "'!"&amp;
            INDEX(【社内使用欄】システム連携設定!$D:$D,MATCH('【社内使用欄】システム連携用(ブロック別)'!F154,【社内使用欄】システム連携設定!$B:$B,0))&amp;
            (INDEX(【社内使用欄】システム連携設定!$F:$F,MATCH('【社内使用欄】システム連携用(ブロック別)'!F154,【社内使用欄】システム連携設定!$B:$B,0))+(ROW()-INDEX(【社内使用欄】システム連携設定!$G:$G,MATCH('【社内使用欄】システム連携用(ブロック別)'!F154,【社内使用欄】システム連携設定!$B:$B,0))))&amp;
            ":"&amp;
            INDEX(【社内使用欄】システム連携設定!$E:$E,MATCH('【社内使用欄】システム連携用(ブロック別)'!F154,【社内使用欄】システム連携設定!$B:$B,0))&amp;
            (INDEX(【社内使用欄】システム連携設定!$F:$F,MATCH('【社内使用欄】システム連携用(ブロック別)'!F154,【社内使用欄】システム連携設定!$B:$B,0))+(ROW()-INDEX(【社内使用欄】システム連携設定!$G:$G,MATCH('【社内使用欄】システム連携用(ブロック別)'!F154,【社内使用欄】システム連携設定!$B:$B,0))))
        )
    )
)</f>
        <v/>
      </c>
      <c r="D154" s="82" t="str">
        <f t="shared" ca="1" si="11"/>
        <v/>
      </c>
      <c r="E154" s="79" t="str">
        <f t="shared" ca="1" si="10"/>
        <v/>
      </c>
      <c r="F154" s="91" t="s">
        <v>428</v>
      </c>
      <c r="G154" s="90" t="str">
        <f>"'"&amp;INDEX(【社内使用欄】システム連携設定!$C:$C,MATCH('【社内使用欄】システム連携用(ブロック別)'!F154,【社内使用欄】システム連携設定!$B:$B,0))&amp;"'!"&amp;INDEX(【社内使用欄】システム連携設定!$D:$D,MATCH('【社内使用欄】システム連携用(ブロック別)'!F154,【社内使用欄】システム連携設定!$B:$B,0))&amp;(INDEX(【社内使用欄】システム連携設定!$F:$F,MATCH('【社内使用欄】システム連携用(ブロック別)'!F154,【社内使用欄】システム連携設定!$B:$B,0))+(ROW()-INDEX(【社内使用欄】システム連携設定!$G:$G,MATCH('【社内使用欄】システム連携用(ブロック別)'!F154,【社内使用欄】システム連携設定!$B:$B,0))))</f>
        <v>'H昭和'!F17</v>
      </c>
    </row>
    <row r="155" spans="1:7" hidden="1">
      <c r="A155" t="s">
        <v>317</v>
      </c>
      <c r="B155" s="85" t="s">
        <v>530</v>
      </c>
      <c r="C155" t="str">
        <f ca="1">IF(
    SUM(
        INDIRECT(
            "'"&amp;
            INDEX(【社内使用欄】システム連携設定!$C:$C,MATCH('【社内使用欄】システム連携用(ブロック別)'!F155,【社内使用欄】システム連携設定!$B:$B,0))&amp;
            "'!"&amp;
            INDEX(【社内使用欄】システム連携設定!$D:$D,MATCH('【社内使用欄】システム連携用(ブロック別)'!F155,【社内使用欄】システム連携設定!$B:$B,0))&amp;
            (INDEX(【社内使用欄】システム連携設定!$F:$F,MATCH('【社内使用欄】システム連携用(ブロック別)'!F155,【社内使用欄】システム連携設定!$B:$B,0))+(ROW()-INDEX(【社内使用欄】システム連携設定!$G:$G,MATCH('【社内使用欄】システム連携用(ブロック別)'!F155,【社内使用欄】システム連携設定!$B:$B,0))))&amp;
            ":"&amp;
            INDEX(【社内使用欄】システム連携設定!$E:$E,MATCH('【社内使用欄】システム連携用(ブロック別)'!F155,【社内使用欄】システム連携設定!$B:$B,0))&amp;
            (INDEX(【社内使用欄】システム連携設定!$F:$F,MATCH('【社内使用欄】システム連携用(ブロック別)'!F155,【社内使用欄】システム連携設定!$B:$B,0))+(ROW()-INDEX(【社内使用欄】システム連携設定!$G:$G,MATCH('【社内使用欄】システム連携用(ブロック別)'!F155,【社内使用欄】システム連携設定!$B:$B,0))))
        )
    )=0,
    "",
    SUM(
        INDIRECT(
            "'"&amp;
            INDEX(【社内使用欄】システム連携設定!$C:$C,MATCH('【社内使用欄】システム連携用(ブロック別)'!F155,【社内使用欄】システム連携設定!$B:$B,0))&amp;
            "'!"&amp;
            INDEX(【社内使用欄】システム連携設定!$D:$D,MATCH('【社内使用欄】システム連携用(ブロック別)'!F155,【社内使用欄】システム連携設定!$B:$B,0))&amp;
            (INDEX(【社内使用欄】システム連携設定!$F:$F,MATCH('【社内使用欄】システム連携用(ブロック別)'!F155,【社内使用欄】システム連携設定!$B:$B,0))+(ROW()-INDEX(【社内使用欄】システム連携設定!$G:$G,MATCH('【社内使用欄】システム連携用(ブロック別)'!F155,【社内使用欄】システム連携設定!$B:$B,0))))&amp;
            ":"&amp;
            INDEX(【社内使用欄】システム連携設定!$E:$E,MATCH('【社内使用欄】システム連携用(ブロック別)'!F155,【社内使用欄】システム連携設定!$B:$B,0))&amp;
            (INDEX(【社内使用欄】システム連携設定!$F:$F,MATCH('【社内使用欄】システム連携用(ブロック別)'!F155,【社内使用欄】システム連携設定!$B:$B,0))+(ROW()-INDEX(【社内使用欄】システム連携設定!$G:$G,MATCH('【社内使用欄】システム連携用(ブロック別)'!F155,【社内使用欄】システム連携設定!$B:$B,0))))
        )
    )
)</f>
        <v/>
      </c>
      <c r="D155" s="82" t="str">
        <f t="shared" ca="1" si="11"/>
        <v/>
      </c>
      <c r="E155" s="79" t="str">
        <f t="shared" ca="1" si="10"/>
        <v/>
      </c>
      <c r="F155" s="91" t="s">
        <v>428</v>
      </c>
      <c r="G155" s="90" t="str">
        <f>"'"&amp;INDEX(【社内使用欄】システム連携設定!$C:$C,MATCH('【社内使用欄】システム連携用(ブロック別)'!F155,【社内使用欄】システム連携設定!$B:$B,0))&amp;"'!"&amp;INDEX(【社内使用欄】システム連携設定!$D:$D,MATCH('【社内使用欄】システム連携用(ブロック別)'!F155,【社内使用欄】システム連携設定!$B:$B,0))&amp;(INDEX(【社内使用欄】システム連携設定!$F:$F,MATCH('【社内使用欄】システム連携用(ブロック別)'!F155,【社内使用欄】システム連携設定!$B:$B,0))+(ROW()-INDEX(【社内使用欄】システム連携設定!$G:$G,MATCH('【社内使用欄】システム連携用(ブロック別)'!F155,【社内使用欄】システム連携設定!$B:$B,0))))</f>
        <v>'H昭和'!F18</v>
      </c>
    </row>
    <row r="156" spans="1:7" hidden="1">
      <c r="A156" t="s">
        <v>317</v>
      </c>
      <c r="B156" s="85" t="s">
        <v>531</v>
      </c>
      <c r="C156" t="str">
        <f ca="1">IF(
    SUM(
        INDIRECT(
            "'"&amp;
            INDEX(【社内使用欄】システム連携設定!$C:$C,MATCH('【社内使用欄】システム連携用(ブロック別)'!F156,【社内使用欄】システム連携設定!$B:$B,0))&amp;
            "'!"&amp;
            INDEX(【社内使用欄】システム連携設定!$D:$D,MATCH('【社内使用欄】システム連携用(ブロック別)'!F156,【社内使用欄】システム連携設定!$B:$B,0))&amp;
            (INDEX(【社内使用欄】システム連携設定!$F:$F,MATCH('【社内使用欄】システム連携用(ブロック別)'!F156,【社内使用欄】システム連携設定!$B:$B,0))+(ROW()-INDEX(【社内使用欄】システム連携設定!$G:$G,MATCH('【社内使用欄】システム連携用(ブロック別)'!F156,【社内使用欄】システム連携設定!$B:$B,0))))&amp;
            ":"&amp;
            INDEX(【社内使用欄】システム連携設定!$E:$E,MATCH('【社内使用欄】システム連携用(ブロック別)'!F156,【社内使用欄】システム連携設定!$B:$B,0))&amp;
            (INDEX(【社内使用欄】システム連携設定!$F:$F,MATCH('【社内使用欄】システム連携用(ブロック別)'!F156,【社内使用欄】システム連携設定!$B:$B,0))+(ROW()-INDEX(【社内使用欄】システム連携設定!$G:$G,MATCH('【社内使用欄】システム連携用(ブロック別)'!F156,【社内使用欄】システム連携設定!$B:$B,0))))
        )
    )=0,
    "",
    SUM(
        INDIRECT(
            "'"&amp;
            INDEX(【社内使用欄】システム連携設定!$C:$C,MATCH('【社内使用欄】システム連携用(ブロック別)'!F156,【社内使用欄】システム連携設定!$B:$B,0))&amp;
            "'!"&amp;
            INDEX(【社内使用欄】システム連携設定!$D:$D,MATCH('【社内使用欄】システム連携用(ブロック別)'!F156,【社内使用欄】システム連携設定!$B:$B,0))&amp;
            (INDEX(【社内使用欄】システム連携設定!$F:$F,MATCH('【社内使用欄】システム連携用(ブロック別)'!F156,【社内使用欄】システム連携設定!$B:$B,0))+(ROW()-INDEX(【社内使用欄】システム連携設定!$G:$G,MATCH('【社内使用欄】システム連携用(ブロック別)'!F156,【社内使用欄】システム連携設定!$B:$B,0))))&amp;
            ":"&amp;
            INDEX(【社内使用欄】システム連携設定!$E:$E,MATCH('【社内使用欄】システム連携用(ブロック別)'!F156,【社内使用欄】システム連携設定!$B:$B,0))&amp;
            (INDEX(【社内使用欄】システム連携設定!$F:$F,MATCH('【社内使用欄】システム連携用(ブロック別)'!F156,【社内使用欄】システム連携設定!$B:$B,0))+(ROW()-INDEX(【社内使用欄】システム連携設定!$G:$G,MATCH('【社内使用欄】システム連携用(ブロック別)'!F156,【社内使用欄】システム連携設定!$B:$B,0))))
        )
    )
)</f>
        <v/>
      </c>
      <c r="D156" s="82" t="str">
        <f t="shared" ca="1" si="11"/>
        <v/>
      </c>
      <c r="E156" s="79" t="str">
        <f t="shared" ca="1" si="10"/>
        <v/>
      </c>
      <c r="F156" s="91" t="s">
        <v>428</v>
      </c>
      <c r="G156" s="90" t="str">
        <f>"'"&amp;INDEX(【社内使用欄】システム連携設定!$C:$C,MATCH('【社内使用欄】システム連携用(ブロック別)'!F156,【社内使用欄】システム連携設定!$B:$B,0))&amp;"'!"&amp;INDEX(【社内使用欄】システム連携設定!$D:$D,MATCH('【社内使用欄】システム連携用(ブロック別)'!F156,【社内使用欄】システム連携設定!$B:$B,0))&amp;(INDEX(【社内使用欄】システム連携設定!$F:$F,MATCH('【社内使用欄】システム連携用(ブロック別)'!F156,【社内使用欄】システム連携設定!$B:$B,0))+(ROW()-INDEX(【社内使用欄】システム連携設定!$G:$G,MATCH('【社内使用欄】システム連携用(ブロック別)'!F156,【社内使用欄】システム連携設定!$B:$B,0))))</f>
        <v>'H昭和'!F19</v>
      </c>
    </row>
    <row r="157" spans="1:7" hidden="1">
      <c r="A157" t="s">
        <v>317</v>
      </c>
      <c r="B157" s="85" t="s">
        <v>532</v>
      </c>
      <c r="C157" t="str">
        <f ca="1">IF(
    SUM(
        INDIRECT(
            "'"&amp;
            INDEX(【社内使用欄】システム連携設定!$C:$C,MATCH('【社内使用欄】システム連携用(ブロック別)'!F157,【社内使用欄】システム連携設定!$B:$B,0))&amp;
            "'!"&amp;
            INDEX(【社内使用欄】システム連携設定!$D:$D,MATCH('【社内使用欄】システム連携用(ブロック別)'!F157,【社内使用欄】システム連携設定!$B:$B,0))&amp;
            (INDEX(【社内使用欄】システム連携設定!$F:$F,MATCH('【社内使用欄】システム連携用(ブロック別)'!F157,【社内使用欄】システム連携設定!$B:$B,0))+(ROW()-INDEX(【社内使用欄】システム連携設定!$G:$G,MATCH('【社内使用欄】システム連携用(ブロック別)'!F157,【社内使用欄】システム連携設定!$B:$B,0))))&amp;
            ":"&amp;
            INDEX(【社内使用欄】システム連携設定!$E:$E,MATCH('【社内使用欄】システム連携用(ブロック別)'!F157,【社内使用欄】システム連携設定!$B:$B,0))&amp;
            (INDEX(【社内使用欄】システム連携設定!$F:$F,MATCH('【社内使用欄】システム連携用(ブロック別)'!F157,【社内使用欄】システム連携設定!$B:$B,0))+(ROW()-INDEX(【社内使用欄】システム連携設定!$G:$G,MATCH('【社内使用欄】システム連携用(ブロック別)'!F157,【社内使用欄】システム連携設定!$B:$B,0))))
        )
    )=0,
    "",
    SUM(
        INDIRECT(
            "'"&amp;
            INDEX(【社内使用欄】システム連携設定!$C:$C,MATCH('【社内使用欄】システム連携用(ブロック別)'!F157,【社内使用欄】システム連携設定!$B:$B,0))&amp;
            "'!"&amp;
            INDEX(【社内使用欄】システム連携設定!$D:$D,MATCH('【社内使用欄】システム連携用(ブロック別)'!F157,【社内使用欄】システム連携設定!$B:$B,0))&amp;
            (INDEX(【社内使用欄】システム連携設定!$F:$F,MATCH('【社内使用欄】システム連携用(ブロック別)'!F157,【社内使用欄】システム連携設定!$B:$B,0))+(ROW()-INDEX(【社内使用欄】システム連携設定!$G:$G,MATCH('【社内使用欄】システム連携用(ブロック別)'!F157,【社内使用欄】システム連携設定!$B:$B,0))))&amp;
            ":"&amp;
            INDEX(【社内使用欄】システム連携設定!$E:$E,MATCH('【社内使用欄】システム連携用(ブロック別)'!F157,【社内使用欄】システム連携設定!$B:$B,0))&amp;
            (INDEX(【社内使用欄】システム連携設定!$F:$F,MATCH('【社内使用欄】システム連携用(ブロック別)'!F157,【社内使用欄】システム連携設定!$B:$B,0))+(ROW()-INDEX(【社内使用欄】システム連携設定!$G:$G,MATCH('【社内使用欄】システム連携用(ブロック別)'!F157,【社内使用欄】システム連携設定!$B:$B,0))))
        )
    )
)</f>
        <v/>
      </c>
      <c r="D157" s="82" t="str">
        <f t="shared" ca="1" si="11"/>
        <v/>
      </c>
      <c r="E157" s="79" t="str">
        <f t="shared" ca="1" si="10"/>
        <v/>
      </c>
      <c r="F157" s="91" t="s">
        <v>428</v>
      </c>
      <c r="G157" s="90" t="str">
        <f>"'"&amp;INDEX(【社内使用欄】システム連携設定!$C:$C,MATCH('【社内使用欄】システム連携用(ブロック別)'!F157,【社内使用欄】システム連携設定!$B:$B,0))&amp;"'!"&amp;INDEX(【社内使用欄】システム連携設定!$D:$D,MATCH('【社内使用欄】システム連携用(ブロック別)'!F157,【社内使用欄】システム連携設定!$B:$B,0))&amp;(INDEX(【社内使用欄】システム連携設定!$F:$F,MATCH('【社内使用欄】システム連携用(ブロック別)'!F157,【社内使用欄】システム連携設定!$B:$B,0))+(ROW()-INDEX(【社内使用欄】システム連携設定!$G:$G,MATCH('【社内使用欄】システム連携用(ブロック別)'!F157,【社内使用欄】システム連携設定!$B:$B,0))))</f>
        <v>'H昭和'!F20</v>
      </c>
    </row>
    <row r="158" spans="1:7" hidden="1">
      <c r="A158" t="s">
        <v>317</v>
      </c>
      <c r="B158" s="85" t="s">
        <v>533</v>
      </c>
      <c r="C158" t="str">
        <f ca="1">IF(
    SUM(
        INDIRECT(
            "'"&amp;
            INDEX(【社内使用欄】システム連携設定!$C:$C,MATCH('【社内使用欄】システム連携用(ブロック別)'!F158,【社内使用欄】システム連携設定!$B:$B,0))&amp;
            "'!"&amp;
            INDEX(【社内使用欄】システム連携設定!$D:$D,MATCH('【社内使用欄】システム連携用(ブロック別)'!F158,【社内使用欄】システム連携設定!$B:$B,0))&amp;
            (INDEX(【社内使用欄】システム連携設定!$F:$F,MATCH('【社内使用欄】システム連携用(ブロック別)'!F158,【社内使用欄】システム連携設定!$B:$B,0))+(ROW()-INDEX(【社内使用欄】システム連携設定!$G:$G,MATCH('【社内使用欄】システム連携用(ブロック別)'!F158,【社内使用欄】システム連携設定!$B:$B,0))))&amp;
            ":"&amp;
            INDEX(【社内使用欄】システム連携設定!$E:$E,MATCH('【社内使用欄】システム連携用(ブロック別)'!F158,【社内使用欄】システム連携設定!$B:$B,0))&amp;
            (INDEX(【社内使用欄】システム連携設定!$F:$F,MATCH('【社内使用欄】システム連携用(ブロック別)'!F158,【社内使用欄】システム連携設定!$B:$B,0))+(ROW()-INDEX(【社内使用欄】システム連携設定!$G:$G,MATCH('【社内使用欄】システム連携用(ブロック別)'!F158,【社内使用欄】システム連携設定!$B:$B,0))))
        )
    )=0,
    "",
    SUM(
        INDIRECT(
            "'"&amp;
            INDEX(【社内使用欄】システム連携設定!$C:$C,MATCH('【社内使用欄】システム連携用(ブロック別)'!F158,【社内使用欄】システム連携設定!$B:$B,0))&amp;
            "'!"&amp;
            INDEX(【社内使用欄】システム連携設定!$D:$D,MATCH('【社内使用欄】システム連携用(ブロック別)'!F158,【社内使用欄】システム連携設定!$B:$B,0))&amp;
            (INDEX(【社内使用欄】システム連携設定!$F:$F,MATCH('【社内使用欄】システム連携用(ブロック別)'!F158,【社内使用欄】システム連携設定!$B:$B,0))+(ROW()-INDEX(【社内使用欄】システム連携設定!$G:$G,MATCH('【社内使用欄】システム連携用(ブロック別)'!F158,【社内使用欄】システム連携設定!$B:$B,0))))&amp;
            ":"&amp;
            INDEX(【社内使用欄】システム連携設定!$E:$E,MATCH('【社内使用欄】システム連携用(ブロック別)'!F158,【社内使用欄】システム連携設定!$B:$B,0))&amp;
            (INDEX(【社内使用欄】システム連携設定!$F:$F,MATCH('【社内使用欄】システム連携用(ブロック別)'!F158,【社内使用欄】システム連携設定!$B:$B,0))+(ROW()-INDEX(【社内使用欄】システム連携設定!$G:$G,MATCH('【社内使用欄】システム連携用(ブロック別)'!F158,【社内使用欄】システム連携設定!$B:$B,0))))
        )
    )
)</f>
        <v/>
      </c>
      <c r="D158" s="82" t="str">
        <f t="shared" ref="D158:D159" ca="1" si="12">IF(AND(ISNUMBER(INDIRECT(G158)),NOT(ISNUMBER(INDIRECT(LEFT(G158,FIND("!",G158))&amp;CHAR(CODE(MID(G158,FIND("!",G158)+1,1))+1)&amp;MID(G158,FIND("!",G158)+2,99)))),NOT(ISNUMBER(INDIRECT(LEFT(G158,FIND("!",G158))&amp;CHAR(CODE(MID(G158,FIND("!",G158)+1,1))+2)&amp;MID(G158,FIND("!",G158)+2,99))))),"戸建",
IF(AND(NOT(ISNUMBER(INDIRECT(G158))),ISNUMBER(INDIRECT(LEFT(G158,FIND("!",G158))&amp;CHAR(CODE(MID(G158,FIND("!",G158)+1,1))+1)&amp;MID(G158,FIND("!",G158)+2,99))),NOT(ISNUMBER(INDIRECT(LEFT(G158,FIND("!",G158))&amp;CHAR(CODE(MID(G158,FIND("!",G158)+1,1))+2)&amp;MID(G158,FIND("!",G158)+2,99))))),"集合",
IF(AND(ISNUMBER(INDIRECT(G158)),ISNUMBER(INDIRECT(LEFT(G158,FIND("!",G158))&amp;CHAR(CODE(MID(G158,FIND("!",G158)+1,1))+1)&amp;MID(G158,FIND("!",G158)+2,99))),NOT(ISNUMBER(INDIRECT(LEFT(G158,FIND("!",G158))&amp;CHAR(CODE(MID(G158,FIND("!",G158)+1,1))+2)&amp;MID(G158,FIND("!",G158)+2,99))))),"事業所除外",
IF(AND(NOT(ISNUMBER(INDIRECT(G158))),NOT(ISNUMBER(INDIRECT(LEFT(G158,FIND("!",G158))&amp;CHAR(CODE(MID(G158,FIND("!",G158)+1,1))+1)&amp;MID(G158,FIND("!",G158)+2,99)))),ISNUMBER(INDIRECT(LEFT(G158,FIND("!",G158))&amp;CHAR(CODE(MID(G158,FIND("!",G158)+1,1))+2)&amp;MID(G158,FIND("!",G158)+2,99)))),"全戸",
IF(OR(AND(ISNUMBER(INDIRECT(LEFT(G158,FIND("!",G158))&amp;CHAR(CODE(MID(G158,FIND("!",G158)+1,1))+2)&amp;MID(G158,FIND("!",G158)+2,99))),ISNUMBER(INDIRECT(G158))),AND(ISNUMBER(INDIRECT(LEFT(G158,FIND("!",G158))&amp;CHAR(CODE(MID(G158,FIND("!",G158)+1,1))+2)&amp;MID(G158,FIND("!",G158)+2,99))),ISNUMBER(INDIRECT(LEFT(G158,FIND("!",G158))&amp;CHAR(CODE(MID(G158,FIND("!",G158)+1,1))+1)&amp;MID(G158,FIND("!",G158)+2,99))))),"エラー","")))))</f>
        <v/>
      </c>
      <c r="E158" s="79" t="str">
        <f t="shared" ca="1" si="10"/>
        <v/>
      </c>
      <c r="F158" s="91" t="s">
        <v>428</v>
      </c>
      <c r="G158" s="90" t="str">
        <f>"'"&amp;INDEX(【社内使用欄】システム連携設定!$C:$C,MATCH('【社内使用欄】システム連携用(ブロック別)'!F158,【社内使用欄】システム連携設定!$B:$B,0))&amp;"'!"&amp;INDEX(【社内使用欄】システム連携設定!$D:$D,MATCH('【社内使用欄】システム連携用(ブロック別)'!F158,【社内使用欄】システム連携設定!$B:$B,0))&amp;(INDEX(【社内使用欄】システム連携設定!$F:$F,MATCH('【社内使用欄】システム連携用(ブロック別)'!F158,【社内使用欄】システム連携設定!$B:$B,0))+(ROW()-INDEX(【社内使用欄】システム連携設定!$G:$G,MATCH('【社内使用欄】システム連携用(ブロック別)'!F158,【社内使用欄】システム連携設定!$B:$B,0))))</f>
        <v>'H昭和'!F21</v>
      </c>
    </row>
    <row r="159" spans="1:7" hidden="1">
      <c r="A159" t="s">
        <v>317</v>
      </c>
      <c r="B159" s="85" t="s">
        <v>534</v>
      </c>
      <c r="C159" t="str">
        <f ca="1">IF(
    SUM(
        INDIRECT(
            "'"&amp;
            INDEX(【社内使用欄】システム連携設定!$C:$C,MATCH('【社内使用欄】システム連携用(ブロック別)'!F159,【社内使用欄】システム連携設定!$B:$B,0))&amp;
            "'!"&amp;
            INDEX(【社内使用欄】システム連携設定!$D:$D,MATCH('【社内使用欄】システム連携用(ブロック別)'!F159,【社内使用欄】システム連携設定!$B:$B,0))&amp;
            (INDEX(【社内使用欄】システム連携設定!$F:$F,MATCH('【社内使用欄】システム連携用(ブロック別)'!F159,【社内使用欄】システム連携設定!$B:$B,0))+(ROW()-INDEX(【社内使用欄】システム連携設定!$G:$G,MATCH('【社内使用欄】システム連携用(ブロック別)'!F159,【社内使用欄】システム連携設定!$B:$B,0))))&amp;
            ":"&amp;
            INDEX(【社内使用欄】システム連携設定!$E:$E,MATCH('【社内使用欄】システム連携用(ブロック別)'!F159,【社内使用欄】システム連携設定!$B:$B,0))&amp;
            (INDEX(【社内使用欄】システム連携設定!$F:$F,MATCH('【社内使用欄】システム連携用(ブロック別)'!F159,【社内使用欄】システム連携設定!$B:$B,0))+(ROW()-INDEX(【社内使用欄】システム連携設定!$G:$G,MATCH('【社内使用欄】システム連携用(ブロック別)'!F159,【社内使用欄】システム連携設定!$B:$B,0))))
        )
    )=0,
    "",
    SUM(
        INDIRECT(
            "'"&amp;
            INDEX(【社内使用欄】システム連携設定!$C:$C,MATCH('【社内使用欄】システム連携用(ブロック別)'!F159,【社内使用欄】システム連携設定!$B:$B,0))&amp;
            "'!"&amp;
            INDEX(【社内使用欄】システム連携設定!$D:$D,MATCH('【社内使用欄】システム連携用(ブロック別)'!F159,【社内使用欄】システム連携設定!$B:$B,0))&amp;
            (INDEX(【社内使用欄】システム連携設定!$F:$F,MATCH('【社内使用欄】システム連携用(ブロック別)'!F159,【社内使用欄】システム連携設定!$B:$B,0))+(ROW()-INDEX(【社内使用欄】システム連携設定!$G:$G,MATCH('【社内使用欄】システム連携用(ブロック別)'!F159,【社内使用欄】システム連携設定!$B:$B,0))))&amp;
            ":"&amp;
            INDEX(【社内使用欄】システム連携設定!$E:$E,MATCH('【社内使用欄】システム連携用(ブロック別)'!F159,【社内使用欄】システム連携設定!$B:$B,0))&amp;
            (INDEX(【社内使用欄】システム連携設定!$F:$F,MATCH('【社内使用欄】システム連携用(ブロック別)'!F159,【社内使用欄】システム連携設定!$B:$B,0))+(ROW()-INDEX(【社内使用欄】システム連携設定!$G:$G,MATCH('【社内使用欄】システム連携用(ブロック別)'!F159,【社内使用欄】システム連携設定!$B:$B,0))))
        )
    )
)</f>
        <v/>
      </c>
      <c r="D159" s="82" t="str">
        <f t="shared" ca="1" si="12"/>
        <v/>
      </c>
      <c r="E159" s="79" t="str">
        <f t="shared" ca="1" si="10"/>
        <v/>
      </c>
      <c r="F159" s="91" t="s">
        <v>430</v>
      </c>
      <c r="G159" s="90" t="str">
        <f>"'"&amp;INDEX(【社内使用欄】システム連携設定!$C:$C,MATCH('【社内使用欄】システム連携用(ブロック別)'!F159,【社内使用欄】システム連携設定!$B:$B,0))&amp;"'!"&amp;INDEX(【社内使用欄】システム連携設定!$D:$D,MATCH('【社内使用欄】システム連携用(ブロック別)'!F159,【社内使用欄】システム連携設定!$B:$B,0))&amp;(INDEX(【社内使用欄】システム連携設定!$F:$F,MATCH('【社内使用欄】システム連携用(ブロック別)'!F159,【社内使用欄】システム連携設定!$B:$B,0))+(ROW()-INDEX(【社内使用欄】システム連携設定!$G:$G,MATCH('【社内使用欄】システム連携用(ブロック別)'!F159,【社内使用欄】システム連携設定!$B:$B,0))))</f>
        <v>'I八万'!F5</v>
      </c>
    </row>
    <row r="160" spans="1:7" hidden="1">
      <c r="A160" t="s">
        <v>317</v>
      </c>
      <c r="B160" s="85" t="s">
        <v>535</v>
      </c>
      <c r="C160" t="str">
        <f ca="1">IF(
    SUM(
        INDIRECT(
            "'"&amp;
            INDEX(【社内使用欄】システム連携設定!$C:$C,MATCH('【社内使用欄】システム連携用(ブロック別)'!F160,【社内使用欄】システム連携設定!$B:$B,0))&amp;
            "'!"&amp;
            INDEX(【社内使用欄】システム連携設定!$D:$D,MATCH('【社内使用欄】システム連携用(ブロック別)'!F160,【社内使用欄】システム連携設定!$B:$B,0))&amp;
            (INDEX(【社内使用欄】システム連携設定!$F:$F,MATCH('【社内使用欄】システム連携用(ブロック別)'!F160,【社内使用欄】システム連携設定!$B:$B,0))+(ROW()-INDEX(【社内使用欄】システム連携設定!$G:$G,MATCH('【社内使用欄】システム連携用(ブロック別)'!F160,【社内使用欄】システム連携設定!$B:$B,0))))&amp;
            ":"&amp;
            INDEX(【社内使用欄】システム連携設定!$E:$E,MATCH('【社内使用欄】システム連携用(ブロック別)'!F160,【社内使用欄】システム連携設定!$B:$B,0))&amp;
            (INDEX(【社内使用欄】システム連携設定!$F:$F,MATCH('【社内使用欄】システム連携用(ブロック別)'!F160,【社内使用欄】システム連携設定!$B:$B,0))+(ROW()-INDEX(【社内使用欄】システム連携設定!$G:$G,MATCH('【社内使用欄】システム連携用(ブロック別)'!F160,【社内使用欄】システム連携設定!$B:$B,0))))
        )
    )=0,
    "",
    SUM(
        INDIRECT(
            "'"&amp;
            INDEX(【社内使用欄】システム連携設定!$C:$C,MATCH('【社内使用欄】システム連携用(ブロック別)'!F160,【社内使用欄】システム連携設定!$B:$B,0))&amp;
            "'!"&amp;
            INDEX(【社内使用欄】システム連携設定!$D:$D,MATCH('【社内使用欄】システム連携用(ブロック別)'!F160,【社内使用欄】システム連携設定!$B:$B,0))&amp;
            (INDEX(【社内使用欄】システム連携設定!$F:$F,MATCH('【社内使用欄】システム連携用(ブロック別)'!F160,【社内使用欄】システム連携設定!$B:$B,0))+(ROW()-INDEX(【社内使用欄】システム連携設定!$G:$G,MATCH('【社内使用欄】システム連携用(ブロック別)'!F160,【社内使用欄】システム連携設定!$B:$B,0))))&amp;
            ":"&amp;
            INDEX(【社内使用欄】システム連携設定!$E:$E,MATCH('【社内使用欄】システム連携用(ブロック別)'!F160,【社内使用欄】システム連携設定!$B:$B,0))&amp;
            (INDEX(【社内使用欄】システム連携設定!$F:$F,MATCH('【社内使用欄】システム連携用(ブロック別)'!F160,【社内使用欄】システム連携設定!$B:$B,0))+(ROW()-INDEX(【社内使用欄】システム連携設定!$G:$G,MATCH('【社内使用欄】システム連携用(ブロック別)'!F160,【社内使用欄】システム連携設定!$B:$B,0))))
        )
    )
)</f>
        <v/>
      </c>
      <c r="D160" s="82" t="str">
        <f t="shared" ref="D160:D184" ca="1" si="13">IF(AND(ISNUMBER(INDIRECT(G160)),NOT(ISNUMBER(INDIRECT(LEFT(G160,FIND("!",G160))&amp;CHAR(CODE(MID(G160,FIND("!",G160)+1,1))+1)&amp;MID(G160,FIND("!",G160)+2,99)))),NOT(ISNUMBER(INDIRECT(LEFT(G160,FIND("!",G160))&amp;CHAR(CODE(MID(G160,FIND("!",G160)+1,1))+2)&amp;MID(G160,FIND("!",G160)+2,99))))),"戸建",
IF(AND(NOT(ISNUMBER(INDIRECT(G160))),ISNUMBER(INDIRECT(LEFT(G160,FIND("!",G160))&amp;CHAR(CODE(MID(G160,FIND("!",G160)+1,1))+1)&amp;MID(G160,FIND("!",G160)+2,99))),NOT(ISNUMBER(INDIRECT(LEFT(G160,FIND("!",G160))&amp;CHAR(CODE(MID(G160,FIND("!",G160)+1,1))+2)&amp;MID(G160,FIND("!",G160)+2,99))))),"集合",
IF(AND(ISNUMBER(INDIRECT(G160)),ISNUMBER(INDIRECT(LEFT(G160,FIND("!",G160))&amp;CHAR(CODE(MID(G160,FIND("!",G160)+1,1))+1)&amp;MID(G160,FIND("!",G160)+2,99))),NOT(ISNUMBER(INDIRECT(LEFT(G160,FIND("!",G160))&amp;CHAR(CODE(MID(G160,FIND("!",G160)+1,1))+2)&amp;MID(G160,FIND("!",G160)+2,99))))),"事業所除外",
IF(AND(NOT(ISNUMBER(INDIRECT(G160))),NOT(ISNUMBER(INDIRECT(LEFT(G160,FIND("!",G160))&amp;CHAR(CODE(MID(G160,FIND("!",G160)+1,1))+1)&amp;MID(G160,FIND("!",G160)+2,99)))),ISNUMBER(INDIRECT(LEFT(G160,FIND("!",G160))&amp;CHAR(CODE(MID(G160,FIND("!",G160)+1,1))+2)&amp;MID(G160,FIND("!",G160)+2,99)))),"全戸",
IF(OR(AND(ISNUMBER(INDIRECT(LEFT(G160,FIND("!",G160))&amp;CHAR(CODE(MID(G160,FIND("!",G160)+1,1))+2)&amp;MID(G160,FIND("!",G160)+2,99))),ISNUMBER(INDIRECT(G160))),AND(ISNUMBER(INDIRECT(LEFT(G160,FIND("!",G160))&amp;CHAR(CODE(MID(G160,FIND("!",G160)+1,1))+2)&amp;MID(G160,FIND("!",G160)+2,99))),ISNUMBER(INDIRECT(LEFT(G160,FIND("!",G160))&amp;CHAR(CODE(MID(G160,FIND("!",G160)+1,1))+1)&amp;MID(G160,FIND("!",G160)+2,99))))),"エラー","")))))</f>
        <v/>
      </c>
      <c r="E160" s="79" t="str">
        <f t="shared" ca="1" si="10"/>
        <v/>
      </c>
      <c r="F160" s="91" t="s">
        <v>430</v>
      </c>
      <c r="G160" s="90" t="str">
        <f>"'"&amp;INDEX(【社内使用欄】システム連携設定!$C:$C,MATCH('【社内使用欄】システム連携用(ブロック別)'!F160,【社内使用欄】システム連携設定!$B:$B,0))&amp;"'!"&amp;INDEX(【社内使用欄】システム連携設定!$D:$D,MATCH('【社内使用欄】システム連携用(ブロック別)'!F160,【社内使用欄】システム連携設定!$B:$B,0))&amp;(INDEX(【社内使用欄】システム連携設定!$F:$F,MATCH('【社内使用欄】システム連携用(ブロック別)'!F160,【社内使用欄】システム連携設定!$B:$B,0))+(ROW()-INDEX(【社内使用欄】システム連携設定!$G:$G,MATCH('【社内使用欄】システム連携用(ブロック別)'!F160,【社内使用欄】システム連携設定!$B:$B,0))))</f>
        <v>'I八万'!F6</v>
      </c>
    </row>
    <row r="161" spans="1:7" hidden="1">
      <c r="A161" t="s">
        <v>317</v>
      </c>
      <c r="B161" s="85" t="s">
        <v>536</v>
      </c>
      <c r="C161" t="str">
        <f ca="1">IF(
    SUM(
        INDIRECT(
            "'"&amp;
            INDEX(【社内使用欄】システム連携設定!$C:$C,MATCH('【社内使用欄】システム連携用(ブロック別)'!F161,【社内使用欄】システム連携設定!$B:$B,0))&amp;
            "'!"&amp;
            INDEX(【社内使用欄】システム連携設定!$D:$D,MATCH('【社内使用欄】システム連携用(ブロック別)'!F161,【社内使用欄】システム連携設定!$B:$B,0))&amp;
            (INDEX(【社内使用欄】システム連携設定!$F:$F,MATCH('【社内使用欄】システム連携用(ブロック別)'!F161,【社内使用欄】システム連携設定!$B:$B,0))+(ROW()-INDEX(【社内使用欄】システム連携設定!$G:$G,MATCH('【社内使用欄】システム連携用(ブロック別)'!F161,【社内使用欄】システム連携設定!$B:$B,0))))&amp;
            ":"&amp;
            INDEX(【社内使用欄】システム連携設定!$E:$E,MATCH('【社内使用欄】システム連携用(ブロック別)'!F161,【社内使用欄】システム連携設定!$B:$B,0))&amp;
            (INDEX(【社内使用欄】システム連携設定!$F:$F,MATCH('【社内使用欄】システム連携用(ブロック別)'!F161,【社内使用欄】システム連携設定!$B:$B,0))+(ROW()-INDEX(【社内使用欄】システム連携設定!$G:$G,MATCH('【社内使用欄】システム連携用(ブロック別)'!F161,【社内使用欄】システム連携設定!$B:$B,0))))
        )
    )=0,
    "",
    SUM(
        INDIRECT(
            "'"&amp;
            INDEX(【社内使用欄】システム連携設定!$C:$C,MATCH('【社内使用欄】システム連携用(ブロック別)'!F161,【社内使用欄】システム連携設定!$B:$B,0))&amp;
            "'!"&amp;
            INDEX(【社内使用欄】システム連携設定!$D:$D,MATCH('【社内使用欄】システム連携用(ブロック別)'!F161,【社内使用欄】システム連携設定!$B:$B,0))&amp;
            (INDEX(【社内使用欄】システム連携設定!$F:$F,MATCH('【社内使用欄】システム連携用(ブロック別)'!F161,【社内使用欄】システム連携設定!$B:$B,0))+(ROW()-INDEX(【社内使用欄】システム連携設定!$G:$G,MATCH('【社内使用欄】システム連携用(ブロック別)'!F161,【社内使用欄】システム連携設定!$B:$B,0))))&amp;
            ":"&amp;
            INDEX(【社内使用欄】システム連携設定!$E:$E,MATCH('【社内使用欄】システム連携用(ブロック別)'!F161,【社内使用欄】システム連携設定!$B:$B,0))&amp;
            (INDEX(【社内使用欄】システム連携設定!$F:$F,MATCH('【社内使用欄】システム連携用(ブロック別)'!F161,【社内使用欄】システム連携設定!$B:$B,0))+(ROW()-INDEX(【社内使用欄】システム連携設定!$G:$G,MATCH('【社内使用欄】システム連携用(ブロック別)'!F161,【社内使用欄】システム連携設定!$B:$B,0))))
        )
    )
)</f>
        <v/>
      </c>
      <c r="D161" s="82" t="str">
        <f t="shared" ca="1" si="13"/>
        <v/>
      </c>
      <c r="E161" s="79" t="str">
        <f t="shared" ca="1" si="10"/>
        <v/>
      </c>
      <c r="F161" s="91" t="s">
        <v>430</v>
      </c>
      <c r="G161" s="90" t="str">
        <f>"'"&amp;INDEX(【社内使用欄】システム連携設定!$C:$C,MATCH('【社内使用欄】システム連携用(ブロック別)'!F161,【社内使用欄】システム連携設定!$B:$B,0))&amp;"'!"&amp;INDEX(【社内使用欄】システム連携設定!$D:$D,MATCH('【社内使用欄】システム連携用(ブロック別)'!F161,【社内使用欄】システム連携設定!$B:$B,0))&amp;(INDEX(【社内使用欄】システム連携設定!$F:$F,MATCH('【社内使用欄】システム連携用(ブロック別)'!F161,【社内使用欄】システム連携設定!$B:$B,0))+(ROW()-INDEX(【社内使用欄】システム連携設定!$G:$G,MATCH('【社内使用欄】システム連携用(ブロック別)'!F161,【社内使用欄】システム連携設定!$B:$B,0))))</f>
        <v>'I八万'!F7</v>
      </c>
    </row>
    <row r="162" spans="1:7" hidden="1">
      <c r="A162" t="s">
        <v>317</v>
      </c>
      <c r="B162" s="85" t="s">
        <v>537</v>
      </c>
      <c r="C162" t="str">
        <f ca="1">IF(
    SUM(
        INDIRECT(
            "'"&amp;
            INDEX(【社内使用欄】システム連携設定!$C:$C,MATCH('【社内使用欄】システム連携用(ブロック別)'!F162,【社内使用欄】システム連携設定!$B:$B,0))&amp;
            "'!"&amp;
            INDEX(【社内使用欄】システム連携設定!$D:$D,MATCH('【社内使用欄】システム連携用(ブロック別)'!F162,【社内使用欄】システム連携設定!$B:$B,0))&amp;
            (INDEX(【社内使用欄】システム連携設定!$F:$F,MATCH('【社内使用欄】システム連携用(ブロック別)'!F162,【社内使用欄】システム連携設定!$B:$B,0))+(ROW()-INDEX(【社内使用欄】システム連携設定!$G:$G,MATCH('【社内使用欄】システム連携用(ブロック別)'!F162,【社内使用欄】システム連携設定!$B:$B,0))))&amp;
            ":"&amp;
            INDEX(【社内使用欄】システム連携設定!$E:$E,MATCH('【社内使用欄】システム連携用(ブロック別)'!F162,【社内使用欄】システム連携設定!$B:$B,0))&amp;
            (INDEX(【社内使用欄】システム連携設定!$F:$F,MATCH('【社内使用欄】システム連携用(ブロック別)'!F162,【社内使用欄】システム連携設定!$B:$B,0))+(ROW()-INDEX(【社内使用欄】システム連携設定!$G:$G,MATCH('【社内使用欄】システム連携用(ブロック別)'!F162,【社内使用欄】システム連携設定!$B:$B,0))))
        )
    )=0,
    "",
    SUM(
        INDIRECT(
            "'"&amp;
            INDEX(【社内使用欄】システム連携設定!$C:$C,MATCH('【社内使用欄】システム連携用(ブロック別)'!F162,【社内使用欄】システム連携設定!$B:$B,0))&amp;
            "'!"&amp;
            INDEX(【社内使用欄】システム連携設定!$D:$D,MATCH('【社内使用欄】システム連携用(ブロック別)'!F162,【社内使用欄】システム連携設定!$B:$B,0))&amp;
            (INDEX(【社内使用欄】システム連携設定!$F:$F,MATCH('【社内使用欄】システム連携用(ブロック別)'!F162,【社内使用欄】システム連携設定!$B:$B,0))+(ROW()-INDEX(【社内使用欄】システム連携設定!$G:$G,MATCH('【社内使用欄】システム連携用(ブロック別)'!F162,【社内使用欄】システム連携設定!$B:$B,0))))&amp;
            ":"&amp;
            INDEX(【社内使用欄】システム連携設定!$E:$E,MATCH('【社内使用欄】システム連携用(ブロック別)'!F162,【社内使用欄】システム連携設定!$B:$B,0))&amp;
            (INDEX(【社内使用欄】システム連携設定!$F:$F,MATCH('【社内使用欄】システム連携用(ブロック別)'!F162,【社内使用欄】システム連携設定!$B:$B,0))+(ROW()-INDEX(【社内使用欄】システム連携設定!$G:$G,MATCH('【社内使用欄】システム連携用(ブロック別)'!F162,【社内使用欄】システム連携設定!$B:$B,0))))
        )
    )
)</f>
        <v/>
      </c>
      <c r="D162" s="82" t="str">
        <f t="shared" ca="1" si="13"/>
        <v/>
      </c>
      <c r="E162" s="79" t="str">
        <f t="shared" ca="1" si="10"/>
        <v/>
      </c>
      <c r="F162" s="91" t="s">
        <v>430</v>
      </c>
      <c r="G162" s="90" t="str">
        <f>"'"&amp;INDEX(【社内使用欄】システム連携設定!$C:$C,MATCH('【社内使用欄】システム連携用(ブロック別)'!F162,【社内使用欄】システム連携設定!$B:$B,0))&amp;"'!"&amp;INDEX(【社内使用欄】システム連携設定!$D:$D,MATCH('【社内使用欄】システム連携用(ブロック別)'!F162,【社内使用欄】システム連携設定!$B:$B,0))&amp;(INDEX(【社内使用欄】システム連携設定!$F:$F,MATCH('【社内使用欄】システム連携用(ブロック別)'!F162,【社内使用欄】システム連携設定!$B:$B,0))+(ROW()-INDEX(【社内使用欄】システム連携設定!$G:$G,MATCH('【社内使用欄】システム連携用(ブロック別)'!F162,【社内使用欄】システム連携設定!$B:$B,0))))</f>
        <v>'I八万'!F8</v>
      </c>
    </row>
    <row r="163" spans="1:7" hidden="1">
      <c r="A163" t="s">
        <v>317</v>
      </c>
      <c r="B163" s="85" t="s">
        <v>538</v>
      </c>
      <c r="C163" t="str">
        <f ca="1">IF(
    SUM(
        INDIRECT(
            "'"&amp;
            INDEX(【社内使用欄】システム連携設定!$C:$C,MATCH('【社内使用欄】システム連携用(ブロック別)'!F163,【社内使用欄】システム連携設定!$B:$B,0))&amp;
            "'!"&amp;
            INDEX(【社内使用欄】システム連携設定!$D:$D,MATCH('【社内使用欄】システム連携用(ブロック別)'!F163,【社内使用欄】システム連携設定!$B:$B,0))&amp;
            (INDEX(【社内使用欄】システム連携設定!$F:$F,MATCH('【社内使用欄】システム連携用(ブロック別)'!F163,【社内使用欄】システム連携設定!$B:$B,0))+(ROW()-INDEX(【社内使用欄】システム連携設定!$G:$G,MATCH('【社内使用欄】システム連携用(ブロック別)'!F163,【社内使用欄】システム連携設定!$B:$B,0))))&amp;
            ":"&amp;
            INDEX(【社内使用欄】システム連携設定!$E:$E,MATCH('【社内使用欄】システム連携用(ブロック別)'!F163,【社内使用欄】システム連携設定!$B:$B,0))&amp;
            (INDEX(【社内使用欄】システム連携設定!$F:$F,MATCH('【社内使用欄】システム連携用(ブロック別)'!F163,【社内使用欄】システム連携設定!$B:$B,0))+(ROW()-INDEX(【社内使用欄】システム連携設定!$G:$G,MATCH('【社内使用欄】システム連携用(ブロック別)'!F163,【社内使用欄】システム連携設定!$B:$B,0))))
        )
    )=0,
    "",
    SUM(
        INDIRECT(
            "'"&amp;
            INDEX(【社内使用欄】システム連携設定!$C:$C,MATCH('【社内使用欄】システム連携用(ブロック別)'!F163,【社内使用欄】システム連携設定!$B:$B,0))&amp;
            "'!"&amp;
            INDEX(【社内使用欄】システム連携設定!$D:$D,MATCH('【社内使用欄】システム連携用(ブロック別)'!F163,【社内使用欄】システム連携設定!$B:$B,0))&amp;
            (INDEX(【社内使用欄】システム連携設定!$F:$F,MATCH('【社内使用欄】システム連携用(ブロック別)'!F163,【社内使用欄】システム連携設定!$B:$B,0))+(ROW()-INDEX(【社内使用欄】システム連携設定!$G:$G,MATCH('【社内使用欄】システム連携用(ブロック別)'!F163,【社内使用欄】システム連携設定!$B:$B,0))))&amp;
            ":"&amp;
            INDEX(【社内使用欄】システム連携設定!$E:$E,MATCH('【社内使用欄】システム連携用(ブロック別)'!F163,【社内使用欄】システム連携設定!$B:$B,0))&amp;
            (INDEX(【社内使用欄】システム連携設定!$F:$F,MATCH('【社内使用欄】システム連携用(ブロック別)'!F163,【社内使用欄】システム連携設定!$B:$B,0))+(ROW()-INDEX(【社内使用欄】システム連携設定!$G:$G,MATCH('【社内使用欄】システム連携用(ブロック別)'!F163,【社内使用欄】システム連携設定!$B:$B,0))))
        )
    )
)</f>
        <v/>
      </c>
      <c r="D163" s="82" t="str">
        <f t="shared" ca="1" si="13"/>
        <v/>
      </c>
      <c r="E163" s="79" t="str">
        <f t="shared" ca="1" si="10"/>
        <v/>
      </c>
      <c r="F163" s="91" t="s">
        <v>430</v>
      </c>
      <c r="G163" s="90" t="str">
        <f>"'"&amp;INDEX(【社内使用欄】システム連携設定!$C:$C,MATCH('【社内使用欄】システム連携用(ブロック別)'!F163,【社内使用欄】システム連携設定!$B:$B,0))&amp;"'!"&amp;INDEX(【社内使用欄】システム連携設定!$D:$D,MATCH('【社内使用欄】システム連携用(ブロック別)'!F163,【社内使用欄】システム連携設定!$B:$B,0))&amp;(INDEX(【社内使用欄】システム連携設定!$F:$F,MATCH('【社内使用欄】システム連携用(ブロック別)'!F163,【社内使用欄】システム連携設定!$B:$B,0))+(ROW()-INDEX(【社内使用欄】システム連携設定!$G:$G,MATCH('【社内使用欄】システム連携用(ブロック別)'!F163,【社内使用欄】システム連携設定!$B:$B,0))))</f>
        <v>'I八万'!F9</v>
      </c>
    </row>
    <row r="164" spans="1:7" hidden="1">
      <c r="A164" t="s">
        <v>317</v>
      </c>
      <c r="B164" s="85" t="s">
        <v>539</v>
      </c>
      <c r="C164" t="str">
        <f ca="1">IF(
    SUM(
        INDIRECT(
            "'"&amp;
            INDEX(【社内使用欄】システム連携設定!$C:$C,MATCH('【社内使用欄】システム連携用(ブロック別)'!F164,【社内使用欄】システム連携設定!$B:$B,0))&amp;
            "'!"&amp;
            INDEX(【社内使用欄】システム連携設定!$D:$D,MATCH('【社内使用欄】システム連携用(ブロック別)'!F164,【社内使用欄】システム連携設定!$B:$B,0))&amp;
            (INDEX(【社内使用欄】システム連携設定!$F:$F,MATCH('【社内使用欄】システム連携用(ブロック別)'!F164,【社内使用欄】システム連携設定!$B:$B,0))+(ROW()-INDEX(【社内使用欄】システム連携設定!$G:$G,MATCH('【社内使用欄】システム連携用(ブロック別)'!F164,【社内使用欄】システム連携設定!$B:$B,0))))&amp;
            ":"&amp;
            INDEX(【社内使用欄】システム連携設定!$E:$E,MATCH('【社内使用欄】システム連携用(ブロック別)'!F164,【社内使用欄】システム連携設定!$B:$B,0))&amp;
            (INDEX(【社内使用欄】システム連携設定!$F:$F,MATCH('【社内使用欄】システム連携用(ブロック別)'!F164,【社内使用欄】システム連携設定!$B:$B,0))+(ROW()-INDEX(【社内使用欄】システム連携設定!$G:$G,MATCH('【社内使用欄】システム連携用(ブロック別)'!F164,【社内使用欄】システム連携設定!$B:$B,0))))
        )
    )=0,
    "",
    SUM(
        INDIRECT(
            "'"&amp;
            INDEX(【社内使用欄】システム連携設定!$C:$C,MATCH('【社内使用欄】システム連携用(ブロック別)'!F164,【社内使用欄】システム連携設定!$B:$B,0))&amp;
            "'!"&amp;
            INDEX(【社内使用欄】システム連携設定!$D:$D,MATCH('【社内使用欄】システム連携用(ブロック別)'!F164,【社内使用欄】システム連携設定!$B:$B,0))&amp;
            (INDEX(【社内使用欄】システム連携設定!$F:$F,MATCH('【社内使用欄】システム連携用(ブロック別)'!F164,【社内使用欄】システム連携設定!$B:$B,0))+(ROW()-INDEX(【社内使用欄】システム連携設定!$G:$G,MATCH('【社内使用欄】システム連携用(ブロック別)'!F164,【社内使用欄】システム連携設定!$B:$B,0))))&amp;
            ":"&amp;
            INDEX(【社内使用欄】システム連携設定!$E:$E,MATCH('【社内使用欄】システム連携用(ブロック別)'!F164,【社内使用欄】システム連携設定!$B:$B,0))&amp;
            (INDEX(【社内使用欄】システム連携設定!$F:$F,MATCH('【社内使用欄】システム連携用(ブロック別)'!F164,【社内使用欄】システム連携設定!$B:$B,0))+(ROW()-INDEX(【社内使用欄】システム連携設定!$G:$G,MATCH('【社内使用欄】システム連携用(ブロック別)'!F164,【社内使用欄】システム連携設定!$B:$B,0))))
        )
    )
)</f>
        <v/>
      </c>
      <c r="D164" s="82" t="str">
        <f t="shared" ca="1" si="13"/>
        <v/>
      </c>
      <c r="E164" s="79" t="str">
        <f t="shared" ca="1" si="10"/>
        <v/>
      </c>
      <c r="F164" s="91" t="s">
        <v>430</v>
      </c>
      <c r="G164" s="90" t="str">
        <f>"'"&amp;INDEX(【社内使用欄】システム連携設定!$C:$C,MATCH('【社内使用欄】システム連携用(ブロック別)'!F164,【社内使用欄】システム連携設定!$B:$B,0))&amp;"'!"&amp;INDEX(【社内使用欄】システム連携設定!$D:$D,MATCH('【社内使用欄】システム連携用(ブロック別)'!F164,【社内使用欄】システム連携設定!$B:$B,0))&amp;(INDEX(【社内使用欄】システム連携設定!$F:$F,MATCH('【社内使用欄】システム連携用(ブロック別)'!F164,【社内使用欄】システム連携設定!$B:$B,0))+(ROW()-INDEX(【社内使用欄】システム連携設定!$G:$G,MATCH('【社内使用欄】システム連携用(ブロック別)'!F164,【社内使用欄】システム連携設定!$B:$B,0))))</f>
        <v>'I八万'!F10</v>
      </c>
    </row>
    <row r="165" spans="1:7" hidden="1">
      <c r="A165" t="s">
        <v>317</v>
      </c>
      <c r="B165" s="85" t="s">
        <v>540</v>
      </c>
      <c r="C165" t="str">
        <f ca="1">IF(
    SUM(
        INDIRECT(
            "'"&amp;
            INDEX(【社内使用欄】システム連携設定!$C:$C,MATCH('【社内使用欄】システム連携用(ブロック別)'!F165,【社内使用欄】システム連携設定!$B:$B,0))&amp;
            "'!"&amp;
            INDEX(【社内使用欄】システム連携設定!$D:$D,MATCH('【社内使用欄】システム連携用(ブロック別)'!F165,【社内使用欄】システム連携設定!$B:$B,0))&amp;
            (INDEX(【社内使用欄】システム連携設定!$F:$F,MATCH('【社内使用欄】システム連携用(ブロック別)'!F165,【社内使用欄】システム連携設定!$B:$B,0))+(ROW()-INDEX(【社内使用欄】システム連携設定!$G:$G,MATCH('【社内使用欄】システム連携用(ブロック別)'!F165,【社内使用欄】システム連携設定!$B:$B,0))))&amp;
            ":"&amp;
            INDEX(【社内使用欄】システム連携設定!$E:$E,MATCH('【社内使用欄】システム連携用(ブロック別)'!F165,【社内使用欄】システム連携設定!$B:$B,0))&amp;
            (INDEX(【社内使用欄】システム連携設定!$F:$F,MATCH('【社内使用欄】システム連携用(ブロック別)'!F165,【社内使用欄】システム連携設定!$B:$B,0))+(ROW()-INDEX(【社内使用欄】システム連携設定!$G:$G,MATCH('【社内使用欄】システム連携用(ブロック別)'!F165,【社内使用欄】システム連携設定!$B:$B,0))))
        )
    )=0,
    "",
    SUM(
        INDIRECT(
            "'"&amp;
            INDEX(【社内使用欄】システム連携設定!$C:$C,MATCH('【社内使用欄】システム連携用(ブロック別)'!F165,【社内使用欄】システム連携設定!$B:$B,0))&amp;
            "'!"&amp;
            INDEX(【社内使用欄】システム連携設定!$D:$D,MATCH('【社内使用欄】システム連携用(ブロック別)'!F165,【社内使用欄】システム連携設定!$B:$B,0))&amp;
            (INDEX(【社内使用欄】システム連携設定!$F:$F,MATCH('【社内使用欄】システム連携用(ブロック別)'!F165,【社内使用欄】システム連携設定!$B:$B,0))+(ROW()-INDEX(【社内使用欄】システム連携設定!$G:$G,MATCH('【社内使用欄】システム連携用(ブロック別)'!F165,【社内使用欄】システム連携設定!$B:$B,0))))&amp;
            ":"&amp;
            INDEX(【社内使用欄】システム連携設定!$E:$E,MATCH('【社内使用欄】システム連携用(ブロック別)'!F165,【社内使用欄】システム連携設定!$B:$B,0))&amp;
            (INDEX(【社内使用欄】システム連携設定!$F:$F,MATCH('【社内使用欄】システム連携用(ブロック別)'!F165,【社内使用欄】システム連携設定!$B:$B,0))+(ROW()-INDEX(【社内使用欄】システム連携設定!$G:$G,MATCH('【社内使用欄】システム連携用(ブロック別)'!F165,【社内使用欄】システム連携設定!$B:$B,0))))
        )
    )
)</f>
        <v/>
      </c>
      <c r="D165" s="82" t="str">
        <f t="shared" ca="1" si="13"/>
        <v/>
      </c>
      <c r="E165" s="79" t="str">
        <f t="shared" ca="1" si="10"/>
        <v/>
      </c>
      <c r="F165" s="91" t="s">
        <v>430</v>
      </c>
      <c r="G165" s="90" t="str">
        <f>"'"&amp;INDEX(【社内使用欄】システム連携設定!$C:$C,MATCH('【社内使用欄】システム連携用(ブロック別)'!F165,【社内使用欄】システム連携設定!$B:$B,0))&amp;"'!"&amp;INDEX(【社内使用欄】システム連携設定!$D:$D,MATCH('【社内使用欄】システム連携用(ブロック別)'!F165,【社内使用欄】システム連携設定!$B:$B,0))&amp;(INDEX(【社内使用欄】システム連携設定!$F:$F,MATCH('【社内使用欄】システム連携用(ブロック別)'!F165,【社内使用欄】システム連携設定!$B:$B,0))+(ROW()-INDEX(【社内使用欄】システム連携設定!$G:$G,MATCH('【社内使用欄】システム連携用(ブロック別)'!F165,【社内使用欄】システム連携設定!$B:$B,0))))</f>
        <v>'I八万'!F11</v>
      </c>
    </row>
    <row r="166" spans="1:7" hidden="1">
      <c r="A166" t="s">
        <v>317</v>
      </c>
      <c r="B166" s="85" t="s">
        <v>541</v>
      </c>
      <c r="C166" t="str">
        <f ca="1">IF(
    SUM(
        INDIRECT(
            "'"&amp;
            INDEX(【社内使用欄】システム連携設定!$C:$C,MATCH('【社内使用欄】システム連携用(ブロック別)'!F166,【社内使用欄】システム連携設定!$B:$B,0))&amp;
            "'!"&amp;
            INDEX(【社内使用欄】システム連携設定!$D:$D,MATCH('【社内使用欄】システム連携用(ブロック別)'!F166,【社内使用欄】システム連携設定!$B:$B,0))&amp;
            (INDEX(【社内使用欄】システム連携設定!$F:$F,MATCH('【社内使用欄】システム連携用(ブロック別)'!F166,【社内使用欄】システム連携設定!$B:$B,0))+(ROW()-INDEX(【社内使用欄】システム連携設定!$G:$G,MATCH('【社内使用欄】システム連携用(ブロック別)'!F166,【社内使用欄】システム連携設定!$B:$B,0))))&amp;
            ":"&amp;
            INDEX(【社内使用欄】システム連携設定!$E:$E,MATCH('【社内使用欄】システム連携用(ブロック別)'!F166,【社内使用欄】システム連携設定!$B:$B,0))&amp;
            (INDEX(【社内使用欄】システム連携設定!$F:$F,MATCH('【社内使用欄】システム連携用(ブロック別)'!F166,【社内使用欄】システム連携設定!$B:$B,0))+(ROW()-INDEX(【社内使用欄】システム連携設定!$G:$G,MATCH('【社内使用欄】システム連携用(ブロック別)'!F166,【社内使用欄】システム連携設定!$B:$B,0))))
        )
    )=0,
    "",
    SUM(
        INDIRECT(
            "'"&amp;
            INDEX(【社内使用欄】システム連携設定!$C:$C,MATCH('【社内使用欄】システム連携用(ブロック別)'!F166,【社内使用欄】システム連携設定!$B:$B,0))&amp;
            "'!"&amp;
            INDEX(【社内使用欄】システム連携設定!$D:$D,MATCH('【社内使用欄】システム連携用(ブロック別)'!F166,【社内使用欄】システム連携設定!$B:$B,0))&amp;
            (INDEX(【社内使用欄】システム連携設定!$F:$F,MATCH('【社内使用欄】システム連携用(ブロック別)'!F166,【社内使用欄】システム連携設定!$B:$B,0))+(ROW()-INDEX(【社内使用欄】システム連携設定!$G:$G,MATCH('【社内使用欄】システム連携用(ブロック別)'!F166,【社内使用欄】システム連携設定!$B:$B,0))))&amp;
            ":"&amp;
            INDEX(【社内使用欄】システム連携設定!$E:$E,MATCH('【社内使用欄】システム連携用(ブロック別)'!F166,【社内使用欄】システム連携設定!$B:$B,0))&amp;
            (INDEX(【社内使用欄】システム連携設定!$F:$F,MATCH('【社内使用欄】システム連携用(ブロック別)'!F166,【社内使用欄】システム連携設定!$B:$B,0))+(ROW()-INDEX(【社内使用欄】システム連携設定!$G:$G,MATCH('【社内使用欄】システム連携用(ブロック別)'!F166,【社内使用欄】システム連携設定!$B:$B,0))))
        )
    )
)</f>
        <v/>
      </c>
      <c r="D166" s="82" t="str">
        <f t="shared" ca="1" si="13"/>
        <v/>
      </c>
      <c r="E166" s="79" t="str">
        <f t="shared" ca="1" si="10"/>
        <v/>
      </c>
      <c r="F166" s="91" t="s">
        <v>430</v>
      </c>
      <c r="G166" s="90" t="str">
        <f>"'"&amp;INDEX(【社内使用欄】システム連携設定!$C:$C,MATCH('【社内使用欄】システム連携用(ブロック別)'!F166,【社内使用欄】システム連携設定!$B:$B,0))&amp;"'!"&amp;INDEX(【社内使用欄】システム連携設定!$D:$D,MATCH('【社内使用欄】システム連携用(ブロック別)'!F166,【社内使用欄】システム連携設定!$B:$B,0))&amp;(INDEX(【社内使用欄】システム連携設定!$F:$F,MATCH('【社内使用欄】システム連携用(ブロック別)'!F166,【社内使用欄】システム連携設定!$B:$B,0))+(ROW()-INDEX(【社内使用欄】システム連携設定!$G:$G,MATCH('【社内使用欄】システム連携用(ブロック別)'!F166,【社内使用欄】システム連携設定!$B:$B,0))))</f>
        <v>'I八万'!F12</v>
      </c>
    </row>
    <row r="167" spans="1:7" hidden="1">
      <c r="A167" t="s">
        <v>317</v>
      </c>
      <c r="B167" s="85" t="s">
        <v>542</v>
      </c>
      <c r="C167" t="str">
        <f ca="1">IF(
    SUM(
        INDIRECT(
            "'"&amp;
            INDEX(【社内使用欄】システム連携設定!$C:$C,MATCH('【社内使用欄】システム連携用(ブロック別)'!F167,【社内使用欄】システム連携設定!$B:$B,0))&amp;
            "'!"&amp;
            INDEX(【社内使用欄】システム連携設定!$D:$D,MATCH('【社内使用欄】システム連携用(ブロック別)'!F167,【社内使用欄】システム連携設定!$B:$B,0))&amp;
            (INDEX(【社内使用欄】システム連携設定!$F:$F,MATCH('【社内使用欄】システム連携用(ブロック別)'!F167,【社内使用欄】システム連携設定!$B:$B,0))+(ROW()-INDEX(【社内使用欄】システム連携設定!$G:$G,MATCH('【社内使用欄】システム連携用(ブロック別)'!F167,【社内使用欄】システム連携設定!$B:$B,0))))&amp;
            ":"&amp;
            INDEX(【社内使用欄】システム連携設定!$E:$E,MATCH('【社内使用欄】システム連携用(ブロック別)'!F167,【社内使用欄】システム連携設定!$B:$B,0))&amp;
            (INDEX(【社内使用欄】システム連携設定!$F:$F,MATCH('【社内使用欄】システム連携用(ブロック別)'!F167,【社内使用欄】システム連携設定!$B:$B,0))+(ROW()-INDEX(【社内使用欄】システム連携設定!$G:$G,MATCH('【社内使用欄】システム連携用(ブロック別)'!F167,【社内使用欄】システム連携設定!$B:$B,0))))
        )
    )=0,
    "",
    SUM(
        INDIRECT(
            "'"&amp;
            INDEX(【社内使用欄】システム連携設定!$C:$C,MATCH('【社内使用欄】システム連携用(ブロック別)'!F167,【社内使用欄】システム連携設定!$B:$B,0))&amp;
            "'!"&amp;
            INDEX(【社内使用欄】システム連携設定!$D:$D,MATCH('【社内使用欄】システム連携用(ブロック別)'!F167,【社内使用欄】システム連携設定!$B:$B,0))&amp;
            (INDEX(【社内使用欄】システム連携設定!$F:$F,MATCH('【社内使用欄】システム連携用(ブロック別)'!F167,【社内使用欄】システム連携設定!$B:$B,0))+(ROW()-INDEX(【社内使用欄】システム連携設定!$G:$G,MATCH('【社内使用欄】システム連携用(ブロック別)'!F167,【社内使用欄】システム連携設定!$B:$B,0))))&amp;
            ":"&amp;
            INDEX(【社内使用欄】システム連携設定!$E:$E,MATCH('【社内使用欄】システム連携用(ブロック別)'!F167,【社内使用欄】システム連携設定!$B:$B,0))&amp;
            (INDEX(【社内使用欄】システム連携設定!$F:$F,MATCH('【社内使用欄】システム連携用(ブロック別)'!F167,【社内使用欄】システム連携設定!$B:$B,0))+(ROW()-INDEX(【社内使用欄】システム連携設定!$G:$G,MATCH('【社内使用欄】システム連携用(ブロック別)'!F167,【社内使用欄】システム連携設定!$B:$B,0))))
        )
    )
)</f>
        <v/>
      </c>
      <c r="D167" s="82" t="str">
        <f t="shared" ca="1" si="13"/>
        <v/>
      </c>
      <c r="E167" s="79" t="str">
        <f t="shared" ca="1" si="10"/>
        <v/>
      </c>
      <c r="F167" s="91" t="s">
        <v>430</v>
      </c>
      <c r="G167" s="90" t="str">
        <f>"'"&amp;INDEX(【社内使用欄】システム連携設定!$C:$C,MATCH('【社内使用欄】システム連携用(ブロック別)'!F167,【社内使用欄】システム連携設定!$B:$B,0))&amp;"'!"&amp;INDEX(【社内使用欄】システム連携設定!$D:$D,MATCH('【社内使用欄】システム連携用(ブロック別)'!F167,【社内使用欄】システム連携設定!$B:$B,0))&amp;(INDEX(【社内使用欄】システム連携設定!$F:$F,MATCH('【社内使用欄】システム連携用(ブロック別)'!F167,【社内使用欄】システム連携設定!$B:$B,0))+(ROW()-INDEX(【社内使用欄】システム連携設定!$G:$G,MATCH('【社内使用欄】システム連携用(ブロック別)'!F167,【社内使用欄】システム連携設定!$B:$B,0))))</f>
        <v>'I八万'!F13</v>
      </c>
    </row>
    <row r="168" spans="1:7" hidden="1">
      <c r="A168" t="s">
        <v>317</v>
      </c>
      <c r="B168" s="85" t="s">
        <v>620</v>
      </c>
      <c r="C168" t="str">
        <f ca="1">IF(
    SUM(
        INDIRECT(
            "'"&amp;
            INDEX(【社内使用欄】システム連携設定!$C:$C,MATCH('【社内使用欄】システム連携用(ブロック別)'!F168,【社内使用欄】システム連携設定!$B:$B,0))&amp;
            "'!"&amp;
            INDEX(【社内使用欄】システム連携設定!$D:$D,MATCH('【社内使用欄】システム連携用(ブロック別)'!F168,【社内使用欄】システム連携設定!$B:$B,0))&amp;
            (INDEX(【社内使用欄】システム連携設定!$F:$F,MATCH('【社内使用欄】システム連携用(ブロック別)'!F168,【社内使用欄】システム連携設定!$B:$B,0))+(ROW()-INDEX(【社内使用欄】システム連携設定!$G:$G,MATCH('【社内使用欄】システム連携用(ブロック別)'!F168,【社内使用欄】システム連携設定!$B:$B,0))))&amp;
            ":"&amp;
            INDEX(【社内使用欄】システム連携設定!$E:$E,MATCH('【社内使用欄】システム連携用(ブロック別)'!F168,【社内使用欄】システム連携設定!$B:$B,0))&amp;
            (INDEX(【社内使用欄】システム連携設定!$F:$F,MATCH('【社内使用欄】システム連携用(ブロック別)'!F168,【社内使用欄】システム連携設定!$B:$B,0))+(ROW()-INDEX(【社内使用欄】システム連携設定!$G:$G,MATCH('【社内使用欄】システム連携用(ブロック別)'!F168,【社内使用欄】システム連携設定!$B:$B,0))))
        )
    )=0,
    "",
    SUM(
        INDIRECT(
            "'"&amp;
            INDEX(【社内使用欄】システム連携設定!$C:$C,MATCH('【社内使用欄】システム連携用(ブロック別)'!F168,【社内使用欄】システム連携設定!$B:$B,0))&amp;
            "'!"&amp;
            INDEX(【社内使用欄】システム連携設定!$D:$D,MATCH('【社内使用欄】システム連携用(ブロック別)'!F168,【社内使用欄】システム連携設定!$B:$B,0))&amp;
            (INDEX(【社内使用欄】システム連携設定!$F:$F,MATCH('【社内使用欄】システム連携用(ブロック別)'!F168,【社内使用欄】システム連携設定!$B:$B,0))+(ROW()-INDEX(【社内使用欄】システム連携設定!$G:$G,MATCH('【社内使用欄】システム連携用(ブロック別)'!F168,【社内使用欄】システム連携設定!$B:$B,0))))&amp;
            ":"&amp;
            INDEX(【社内使用欄】システム連携設定!$E:$E,MATCH('【社内使用欄】システム連携用(ブロック別)'!F168,【社内使用欄】システム連携設定!$B:$B,0))&amp;
            (INDEX(【社内使用欄】システム連携設定!$F:$F,MATCH('【社内使用欄】システム連携用(ブロック別)'!F168,【社内使用欄】システム連携設定!$B:$B,0))+(ROW()-INDEX(【社内使用欄】システム連携設定!$G:$G,MATCH('【社内使用欄】システム連携用(ブロック別)'!F168,【社内使用欄】システム連携設定!$B:$B,0))))
        )
    )
)</f>
        <v/>
      </c>
      <c r="D168" s="82" t="str">
        <f t="shared" ref="D168" ca="1" si="14">IF(AND(ISNUMBER(INDIRECT(G168)),NOT(ISNUMBER(INDIRECT(LEFT(G168,FIND("!",G168))&amp;CHAR(CODE(MID(G168,FIND("!",G168)+1,1))+1)&amp;MID(G168,FIND("!",G168)+2,99)))),NOT(ISNUMBER(INDIRECT(LEFT(G168,FIND("!",G168))&amp;CHAR(CODE(MID(G168,FIND("!",G168)+1,1))+2)&amp;MID(G168,FIND("!",G168)+2,99))))),"戸建",
IF(AND(NOT(ISNUMBER(INDIRECT(G168))),ISNUMBER(INDIRECT(LEFT(G168,FIND("!",G168))&amp;CHAR(CODE(MID(G168,FIND("!",G168)+1,1))+1)&amp;MID(G168,FIND("!",G168)+2,99))),NOT(ISNUMBER(INDIRECT(LEFT(G168,FIND("!",G168))&amp;CHAR(CODE(MID(G168,FIND("!",G168)+1,1))+2)&amp;MID(G168,FIND("!",G168)+2,99))))),"集合",
IF(AND(ISNUMBER(INDIRECT(G168)),ISNUMBER(INDIRECT(LEFT(G168,FIND("!",G168))&amp;CHAR(CODE(MID(G168,FIND("!",G168)+1,1))+1)&amp;MID(G168,FIND("!",G168)+2,99))),NOT(ISNUMBER(INDIRECT(LEFT(G168,FIND("!",G168))&amp;CHAR(CODE(MID(G168,FIND("!",G168)+1,1))+2)&amp;MID(G168,FIND("!",G168)+2,99))))),"事業所除外",
IF(AND(NOT(ISNUMBER(INDIRECT(G168))),NOT(ISNUMBER(INDIRECT(LEFT(G168,FIND("!",G168))&amp;CHAR(CODE(MID(G168,FIND("!",G168)+1,1))+1)&amp;MID(G168,FIND("!",G168)+2,99)))),ISNUMBER(INDIRECT(LEFT(G168,FIND("!",G168))&amp;CHAR(CODE(MID(G168,FIND("!",G168)+1,1))+2)&amp;MID(G168,FIND("!",G168)+2,99)))),"全戸",
IF(OR(AND(ISNUMBER(INDIRECT(LEFT(G168,FIND("!",G168))&amp;CHAR(CODE(MID(G168,FIND("!",G168)+1,1))+2)&amp;MID(G168,FIND("!",G168)+2,99))),ISNUMBER(INDIRECT(G168))),AND(ISNUMBER(INDIRECT(LEFT(G168,FIND("!",G168))&amp;CHAR(CODE(MID(G168,FIND("!",G168)+1,1))+2)&amp;MID(G168,FIND("!",G168)+2,99))),ISNUMBER(INDIRECT(LEFT(G168,FIND("!",G168))&amp;CHAR(CODE(MID(G168,FIND("!",G168)+1,1))+1)&amp;MID(G168,FIND("!",G168)+2,99))))),"エラー","")))))</f>
        <v/>
      </c>
      <c r="E168" s="79" t="str">
        <f t="shared" ref="E168" ca="1" si="15">IF(OR(
    AND(
        ISNUMBER(INDIRECT(G168)),
        INDIRECT(G168) &lt;&gt; INDIRECT(LEFT(G168,FIND("!",G168))&amp;CHAR(CODE(MID(G168,FIND("!",G168)+1,1))-3)&amp;MID(G168,FIND("!",G168)+2,99))
    ),
    AND(
        ISNUMBER(INDIRECT(LEFT(G168,FIND("!",G168))&amp;CHAR(CODE(MID(G168,FIND("!",G168)+1,1))+1)&amp;MID(G168,FIND("!",G168)+2,99))),
        INDIRECT(LEFT(G168,FIND("!",G168))&amp;CHAR(CODE(MID(G168,FIND("!",G168)+1,1))+1)&amp;MID(G168,FIND("!",G168)+2,99)) &lt;&gt; INDIRECT(LEFT(G168,FIND("!",G168))&amp;CHAR(CODE(MID(G168,FIND("!",G168)+1,1))-2)&amp;MID(G168,FIND("!",G168)+2,99))
    ),
    AND(
        ISNUMBER(INDIRECT(LEFT(G168,FIND("!",G168))&amp;CHAR(CODE(MID(G168,FIND("!",G168)+1,1))+2)&amp;MID(G168,FIND("!",G168)+2,99))),
        INDIRECT(LEFT(G168,FIND("!",G168))&amp;CHAR(CODE(MID(G168,FIND("!",G168)+1,1))+2)&amp;MID(G168,FIND("!",G168)+2,99)) &lt;&gt; INDIRECT(LEFT(G168,FIND("!",G168))&amp;CHAR(CODE(MID(G168,FIND("!",G168)+1,1))-1)&amp;MID(G168,FIND("!",G168)+2,99))
    )
), "調整エリア", "")</f>
        <v/>
      </c>
      <c r="F168" s="91" t="s">
        <v>430</v>
      </c>
      <c r="G168" s="90" t="str">
        <f>"'"&amp;INDEX(【社内使用欄】システム連携設定!$C:$C,MATCH('【社内使用欄】システム連携用(ブロック別)'!F168,【社内使用欄】システム連携設定!$B:$B,0))&amp;"'!"&amp;INDEX(【社内使用欄】システム連携設定!$D:$D,MATCH('【社内使用欄】システム連携用(ブロック別)'!F168,【社内使用欄】システム連携設定!$B:$B,0))&amp;(INDEX(【社内使用欄】システム連携設定!$F:$F,MATCH('【社内使用欄】システム連携用(ブロック別)'!F168,【社内使用欄】システム連携設定!$B:$B,0))+(ROW()-INDEX(【社内使用欄】システム連携設定!$G:$G,MATCH('【社内使用欄】システム連携用(ブロック別)'!F168,【社内使用欄】システム連携設定!$B:$B,0))))</f>
        <v>'I八万'!F14</v>
      </c>
    </row>
    <row r="169" spans="1:7" hidden="1">
      <c r="A169" t="s">
        <v>317</v>
      </c>
      <c r="B169" s="85" t="s">
        <v>543</v>
      </c>
      <c r="C169" t="str">
        <f ca="1">IF(
    SUM(
        INDIRECT(
            "'"&amp;
            INDEX(【社内使用欄】システム連携設定!$C:$C,MATCH('【社内使用欄】システム連携用(ブロック別)'!F169,【社内使用欄】システム連携設定!$B:$B,0))&amp;
            "'!"&amp;
            INDEX(【社内使用欄】システム連携設定!$D:$D,MATCH('【社内使用欄】システム連携用(ブロック別)'!F169,【社内使用欄】システム連携設定!$B:$B,0))&amp;
            (INDEX(【社内使用欄】システム連携設定!$F:$F,MATCH('【社内使用欄】システム連携用(ブロック別)'!F169,【社内使用欄】システム連携設定!$B:$B,0))+(ROW()-INDEX(【社内使用欄】システム連携設定!$G:$G,MATCH('【社内使用欄】システム連携用(ブロック別)'!F169,【社内使用欄】システム連携設定!$B:$B,0))))&amp;
            ":"&amp;
            INDEX(【社内使用欄】システム連携設定!$E:$E,MATCH('【社内使用欄】システム連携用(ブロック別)'!F169,【社内使用欄】システム連携設定!$B:$B,0))&amp;
            (INDEX(【社内使用欄】システム連携設定!$F:$F,MATCH('【社内使用欄】システム連携用(ブロック別)'!F169,【社内使用欄】システム連携設定!$B:$B,0))+(ROW()-INDEX(【社内使用欄】システム連携設定!$G:$G,MATCH('【社内使用欄】システム連携用(ブロック別)'!F169,【社内使用欄】システム連携設定!$B:$B,0))))
        )
    )=0,
    "",
    SUM(
        INDIRECT(
            "'"&amp;
            INDEX(【社内使用欄】システム連携設定!$C:$C,MATCH('【社内使用欄】システム連携用(ブロック別)'!F169,【社内使用欄】システム連携設定!$B:$B,0))&amp;
            "'!"&amp;
            INDEX(【社内使用欄】システム連携設定!$D:$D,MATCH('【社内使用欄】システム連携用(ブロック別)'!F169,【社内使用欄】システム連携設定!$B:$B,0))&amp;
            (INDEX(【社内使用欄】システム連携設定!$F:$F,MATCH('【社内使用欄】システム連携用(ブロック別)'!F169,【社内使用欄】システム連携設定!$B:$B,0))+(ROW()-INDEX(【社内使用欄】システム連携設定!$G:$G,MATCH('【社内使用欄】システム連携用(ブロック別)'!F169,【社内使用欄】システム連携設定!$B:$B,0))))&amp;
            ":"&amp;
            INDEX(【社内使用欄】システム連携設定!$E:$E,MATCH('【社内使用欄】システム連携用(ブロック別)'!F169,【社内使用欄】システム連携設定!$B:$B,0))&amp;
            (INDEX(【社内使用欄】システム連携設定!$F:$F,MATCH('【社内使用欄】システム連携用(ブロック別)'!F169,【社内使用欄】システム連携設定!$B:$B,0))+(ROW()-INDEX(【社内使用欄】システム連携設定!$G:$G,MATCH('【社内使用欄】システム連携用(ブロック別)'!F169,【社内使用欄】システム連携設定!$B:$B,0))))
        )
    )
)</f>
        <v/>
      </c>
      <c r="D169" s="82" t="str">
        <f t="shared" ca="1" si="13"/>
        <v/>
      </c>
      <c r="E169" s="79" t="str">
        <f t="shared" ca="1" si="10"/>
        <v/>
      </c>
      <c r="F169" s="91" t="s">
        <v>430</v>
      </c>
      <c r="G169" s="90" t="str">
        <f>"'"&amp;INDEX(【社内使用欄】システム連携設定!$C:$C,MATCH('【社内使用欄】システム連携用(ブロック別)'!F169,【社内使用欄】システム連携設定!$B:$B,0))&amp;"'!"&amp;INDEX(【社内使用欄】システム連携設定!$D:$D,MATCH('【社内使用欄】システム連携用(ブロック別)'!F169,【社内使用欄】システム連携設定!$B:$B,0))&amp;(INDEX(【社内使用欄】システム連携設定!$F:$F,MATCH('【社内使用欄】システム連携用(ブロック別)'!F169,【社内使用欄】システム連携設定!$B:$B,0))+(ROW()-INDEX(【社内使用欄】システム連携設定!$G:$G,MATCH('【社内使用欄】システム連携用(ブロック別)'!F169,【社内使用欄】システム連携設定!$B:$B,0))))</f>
        <v>'I八万'!F15</v>
      </c>
    </row>
    <row r="170" spans="1:7" hidden="1">
      <c r="A170" t="s">
        <v>317</v>
      </c>
      <c r="B170" s="85" t="s">
        <v>544</v>
      </c>
      <c r="C170" t="str">
        <f ca="1">IF(
    SUM(
        INDIRECT(
            "'"&amp;
            INDEX(【社内使用欄】システム連携設定!$C:$C,MATCH('【社内使用欄】システム連携用(ブロック別)'!F170,【社内使用欄】システム連携設定!$B:$B,0))&amp;
            "'!"&amp;
            INDEX(【社内使用欄】システム連携設定!$D:$D,MATCH('【社内使用欄】システム連携用(ブロック別)'!F170,【社内使用欄】システム連携設定!$B:$B,0))&amp;
            (INDEX(【社内使用欄】システム連携設定!$F:$F,MATCH('【社内使用欄】システム連携用(ブロック別)'!F170,【社内使用欄】システム連携設定!$B:$B,0))+(ROW()-INDEX(【社内使用欄】システム連携設定!$G:$G,MATCH('【社内使用欄】システム連携用(ブロック別)'!F170,【社内使用欄】システム連携設定!$B:$B,0))))&amp;
            ":"&amp;
            INDEX(【社内使用欄】システム連携設定!$E:$E,MATCH('【社内使用欄】システム連携用(ブロック別)'!F170,【社内使用欄】システム連携設定!$B:$B,0))&amp;
            (INDEX(【社内使用欄】システム連携設定!$F:$F,MATCH('【社内使用欄】システム連携用(ブロック別)'!F170,【社内使用欄】システム連携設定!$B:$B,0))+(ROW()-INDEX(【社内使用欄】システム連携設定!$G:$G,MATCH('【社内使用欄】システム連携用(ブロック別)'!F170,【社内使用欄】システム連携設定!$B:$B,0))))
        )
    )=0,
    "",
    SUM(
        INDIRECT(
            "'"&amp;
            INDEX(【社内使用欄】システム連携設定!$C:$C,MATCH('【社内使用欄】システム連携用(ブロック別)'!F170,【社内使用欄】システム連携設定!$B:$B,0))&amp;
            "'!"&amp;
            INDEX(【社内使用欄】システム連携設定!$D:$D,MATCH('【社内使用欄】システム連携用(ブロック別)'!F170,【社内使用欄】システム連携設定!$B:$B,0))&amp;
            (INDEX(【社内使用欄】システム連携設定!$F:$F,MATCH('【社内使用欄】システム連携用(ブロック別)'!F170,【社内使用欄】システム連携設定!$B:$B,0))+(ROW()-INDEX(【社内使用欄】システム連携設定!$G:$G,MATCH('【社内使用欄】システム連携用(ブロック別)'!F170,【社内使用欄】システム連携設定!$B:$B,0))))&amp;
            ":"&amp;
            INDEX(【社内使用欄】システム連携設定!$E:$E,MATCH('【社内使用欄】システム連携用(ブロック別)'!F170,【社内使用欄】システム連携設定!$B:$B,0))&amp;
            (INDEX(【社内使用欄】システム連携設定!$F:$F,MATCH('【社内使用欄】システム連携用(ブロック別)'!F170,【社内使用欄】システム連携設定!$B:$B,0))+(ROW()-INDEX(【社内使用欄】システム連携設定!$G:$G,MATCH('【社内使用欄】システム連携用(ブロック別)'!F170,【社内使用欄】システム連携設定!$B:$B,0))))
        )
    )
)</f>
        <v/>
      </c>
      <c r="D170" s="82" t="str">
        <f t="shared" ca="1" si="13"/>
        <v/>
      </c>
      <c r="E170" s="79" t="str">
        <f t="shared" ca="1" si="10"/>
        <v/>
      </c>
      <c r="F170" s="91" t="s">
        <v>430</v>
      </c>
      <c r="G170" s="90" t="str">
        <f>"'"&amp;INDEX(【社内使用欄】システム連携設定!$C:$C,MATCH('【社内使用欄】システム連携用(ブロック別)'!F170,【社内使用欄】システム連携設定!$B:$B,0))&amp;"'!"&amp;INDEX(【社内使用欄】システム連携設定!$D:$D,MATCH('【社内使用欄】システム連携用(ブロック別)'!F170,【社内使用欄】システム連携設定!$B:$B,0))&amp;(INDEX(【社内使用欄】システム連携設定!$F:$F,MATCH('【社内使用欄】システム連携用(ブロック別)'!F170,【社内使用欄】システム連携設定!$B:$B,0))+(ROW()-INDEX(【社内使用欄】システム連携設定!$G:$G,MATCH('【社内使用欄】システム連携用(ブロック別)'!F170,【社内使用欄】システム連携設定!$B:$B,0))))</f>
        <v>'I八万'!F16</v>
      </c>
    </row>
    <row r="171" spans="1:7" hidden="1">
      <c r="A171" t="s">
        <v>317</v>
      </c>
      <c r="B171" s="85" t="s">
        <v>545</v>
      </c>
      <c r="C171" t="str">
        <f ca="1">IF(
    SUM(
        INDIRECT(
            "'"&amp;
            INDEX(【社内使用欄】システム連携設定!$C:$C,MATCH('【社内使用欄】システム連携用(ブロック別)'!F171,【社内使用欄】システム連携設定!$B:$B,0))&amp;
            "'!"&amp;
            INDEX(【社内使用欄】システム連携設定!$D:$D,MATCH('【社内使用欄】システム連携用(ブロック別)'!F171,【社内使用欄】システム連携設定!$B:$B,0))&amp;
            (INDEX(【社内使用欄】システム連携設定!$F:$F,MATCH('【社内使用欄】システム連携用(ブロック別)'!F171,【社内使用欄】システム連携設定!$B:$B,0))+(ROW()-INDEX(【社内使用欄】システム連携設定!$G:$G,MATCH('【社内使用欄】システム連携用(ブロック別)'!F171,【社内使用欄】システム連携設定!$B:$B,0))))&amp;
            ":"&amp;
            INDEX(【社内使用欄】システム連携設定!$E:$E,MATCH('【社内使用欄】システム連携用(ブロック別)'!F171,【社内使用欄】システム連携設定!$B:$B,0))&amp;
            (INDEX(【社内使用欄】システム連携設定!$F:$F,MATCH('【社内使用欄】システム連携用(ブロック別)'!F171,【社内使用欄】システム連携設定!$B:$B,0))+(ROW()-INDEX(【社内使用欄】システム連携設定!$G:$G,MATCH('【社内使用欄】システム連携用(ブロック別)'!F171,【社内使用欄】システム連携設定!$B:$B,0))))
        )
    )=0,
    "",
    SUM(
        INDIRECT(
            "'"&amp;
            INDEX(【社内使用欄】システム連携設定!$C:$C,MATCH('【社内使用欄】システム連携用(ブロック別)'!F171,【社内使用欄】システム連携設定!$B:$B,0))&amp;
            "'!"&amp;
            INDEX(【社内使用欄】システム連携設定!$D:$D,MATCH('【社内使用欄】システム連携用(ブロック別)'!F171,【社内使用欄】システム連携設定!$B:$B,0))&amp;
            (INDEX(【社内使用欄】システム連携設定!$F:$F,MATCH('【社内使用欄】システム連携用(ブロック別)'!F171,【社内使用欄】システム連携設定!$B:$B,0))+(ROW()-INDEX(【社内使用欄】システム連携設定!$G:$G,MATCH('【社内使用欄】システム連携用(ブロック別)'!F171,【社内使用欄】システム連携設定!$B:$B,0))))&amp;
            ":"&amp;
            INDEX(【社内使用欄】システム連携設定!$E:$E,MATCH('【社内使用欄】システム連携用(ブロック別)'!F171,【社内使用欄】システム連携設定!$B:$B,0))&amp;
            (INDEX(【社内使用欄】システム連携設定!$F:$F,MATCH('【社内使用欄】システム連携用(ブロック別)'!F171,【社内使用欄】システム連携設定!$B:$B,0))+(ROW()-INDEX(【社内使用欄】システム連携設定!$G:$G,MATCH('【社内使用欄】システム連携用(ブロック別)'!F171,【社内使用欄】システム連携設定!$B:$B,0))))
        )
    )
)</f>
        <v/>
      </c>
      <c r="D171" s="82" t="str">
        <f t="shared" ca="1" si="13"/>
        <v/>
      </c>
      <c r="E171" s="79" t="str">
        <f t="shared" ca="1" si="10"/>
        <v/>
      </c>
      <c r="F171" s="91" t="s">
        <v>430</v>
      </c>
      <c r="G171" s="90" t="str">
        <f>"'"&amp;INDEX(【社内使用欄】システム連携設定!$C:$C,MATCH('【社内使用欄】システム連携用(ブロック別)'!F171,【社内使用欄】システム連携設定!$B:$B,0))&amp;"'!"&amp;INDEX(【社内使用欄】システム連携設定!$D:$D,MATCH('【社内使用欄】システム連携用(ブロック別)'!F171,【社内使用欄】システム連携設定!$B:$B,0))&amp;(INDEX(【社内使用欄】システム連携設定!$F:$F,MATCH('【社内使用欄】システム連携用(ブロック別)'!F171,【社内使用欄】システム連携設定!$B:$B,0))+(ROW()-INDEX(【社内使用欄】システム連携設定!$G:$G,MATCH('【社内使用欄】システム連携用(ブロック別)'!F171,【社内使用欄】システム連携設定!$B:$B,0))))</f>
        <v>'I八万'!F17</v>
      </c>
    </row>
    <row r="172" spans="1:7" hidden="1">
      <c r="A172" t="s">
        <v>317</v>
      </c>
      <c r="B172" s="85" t="s">
        <v>546</v>
      </c>
      <c r="C172" t="str">
        <f ca="1">IF(
    SUM(
        INDIRECT(
            "'"&amp;
            INDEX(【社内使用欄】システム連携設定!$C:$C,MATCH('【社内使用欄】システム連携用(ブロック別)'!F172,【社内使用欄】システム連携設定!$B:$B,0))&amp;
            "'!"&amp;
            INDEX(【社内使用欄】システム連携設定!$D:$D,MATCH('【社内使用欄】システム連携用(ブロック別)'!F172,【社内使用欄】システム連携設定!$B:$B,0))&amp;
            (INDEX(【社内使用欄】システム連携設定!$F:$F,MATCH('【社内使用欄】システム連携用(ブロック別)'!F172,【社内使用欄】システム連携設定!$B:$B,0))+(ROW()-INDEX(【社内使用欄】システム連携設定!$G:$G,MATCH('【社内使用欄】システム連携用(ブロック別)'!F172,【社内使用欄】システム連携設定!$B:$B,0))))&amp;
            ":"&amp;
            INDEX(【社内使用欄】システム連携設定!$E:$E,MATCH('【社内使用欄】システム連携用(ブロック別)'!F172,【社内使用欄】システム連携設定!$B:$B,0))&amp;
            (INDEX(【社内使用欄】システム連携設定!$F:$F,MATCH('【社内使用欄】システム連携用(ブロック別)'!F172,【社内使用欄】システム連携設定!$B:$B,0))+(ROW()-INDEX(【社内使用欄】システム連携設定!$G:$G,MATCH('【社内使用欄】システム連携用(ブロック別)'!F172,【社内使用欄】システム連携設定!$B:$B,0))))
        )
    )=0,
    "",
    SUM(
        INDIRECT(
            "'"&amp;
            INDEX(【社内使用欄】システム連携設定!$C:$C,MATCH('【社内使用欄】システム連携用(ブロック別)'!F172,【社内使用欄】システム連携設定!$B:$B,0))&amp;
            "'!"&amp;
            INDEX(【社内使用欄】システム連携設定!$D:$D,MATCH('【社内使用欄】システム連携用(ブロック別)'!F172,【社内使用欄】システム連携設定!$B:$B,0))&amp;
            (INDEX(【社内使用欄】システム連携設定!$F:$F,MATCH('【社内使用欄】システム連携用(ブロック別)'!F172,【社内使用欄】システム連携設定!$B:$B,0))+(ROW()-INDEX(【社内使用欄】システム連携設定!$G:$G,MATCH('【社内使用欄】システム連携用(ブロック別)'!F172,【社内使用欄】システム連携設定!$B:$B,0))))&amp;
            ":"&amp;
            INDEX(【社内使用欄】システム連携設定!$E:$E,MATCH('【社内使用欄】システム連携用(ブロック別)'!F172,【社内使用欄】システム連携設定!$B:$B,0))&amp;
            (INDEX(【社内使用欄】システム連携設定!$F:$F,MATCH('【社内使用欄】システム連携用(ブロック別)'!F172,【社内使用欄】システム連携設定!$B:$B,0))+(ROW()-INDEX(【社内使用欄】システム連携設定!$G:$G,MATCH('【社内使用欄】システム連携用(ブロック別)'!F172,【社内使用欄】システム連携設定!$B:$B,0))))
        )
    )
)</f>
        <v/>
      </c>
      <c r="D172" s="82" t="str">
        <f t="shared" ca="1" si="13"/>
        <v/>
      </c>
      <c r="E172" s="79" t="str">
        <f t="shared" ca="1" si="10"/>
        <v/>
      </c>
      <c r="F172" s="91" t="s">
        <v>430</v>
      </c>
      <c r="G172" s="90" t="str">
        <f>"'"&amp;INDEX(【社内使用欄】システム連携設定!$C:$C,MATCH('【社内使用欄】システム連携用(ブロック別)'!F172,【社内使用欄】システム連携設定!$B:$B,0))&amp;"'!"&amp;INDEX(【社内使用欄】システム連携設定!$D:$D,MATCH('【社内使用欄】システム連携用(ブロック別)'!F172,【社内使用欄】システム連携設定!$B:$B,0))&amp;(INDEX(【社内使用欄】システム連携設定!$F:$F,MATCH('【社内使用欄】システム連携用(ブロック別)'!F172,【社内使用欄】システム連携設定!$B:$B,0))+(ROW()-INDEX(【社内使用欄】システム連携設定!$G:$G,MATCH('【社内使用欄】システム連携用(ブロック別)'!F172,【社内使用欄】システム連携設定!$B:$B,0))))</f>
        <v>'I八万'!F18</v>
      </c>
    </row>
    <row r="173" spans="1:7" hidden="1">
      <c r="A173" t="s">
        <v>317</v>
      </c>
      <c r="B173" s="85" t="s">
        <v>547</v>
      </c>
      <c r="C173" t="str">
        <f ca="1">IF(
    SUM(
        INDIRECT(
            "'"&amp;
            INDEX(【社内使用欄】システム連携設定!$C:$C,MATCH('【社内使用欄】システム連携用(ブロック別)'!F173,【社内使用欄】システム連携設定!$B:$B,0))&amp;
            "'!"&amp;
            INDEX(【社内使用欄】システム連携設定!$D:$D,MATCH('【社内使用欄】システム連携用(ブロック別)'!F173,【社内使用欄】システム連携設定!$B:$B,0))&amp;
            (INDEX(【社内使用欄】システム連携設定!$F:$F,MATCH('【社内使用欄】システム連携用(ブロック別)'!F173,【社内使用欄】システム連携設定!$B:$B,0))+(ROW()-INDEX(【社内使用欄】システム連携設定!$G:$G,MATCH('【社内使用欄】システム連携用(ブロック別)'!F173,【社内使用欄】システム連携設定!$B:$B,0))))&amp;
            ":"&amp;
            INDEX(【社内使用欄】システム連携設定!$E:$E,MATCH('【社内使用欄】システム連携用(ブロック別)'!F173,【社内使用欄】システム連携設定!$B:$B,0))&amp;
            (INDEX(【社内使用欄】システム連携設定!$F:$F,MATCH('【社内使用欄】システム連携用(ブロック別)'!F173,【社内使用欄】システム連携設定!$B:$B,0))+(ROW()-INDEX(【社内使用欄】システム連携設定!$G:$G,MATCH('【社内使用欄】システム連携用(ブロック別)'!F173,【社内使用欄】システム連携設定!$B:$B,0))))
        )
    )=0,
    "",
    SUM(
        INDIRECT(
            "'"&amp;
            INDEX(【社内使用欄】システム連携設定!$C:$C,MATCH('【社内使用欄】システム連携用(ブロック別)'!F173,【社内使用欄】システム連携設定!$B:$B,0))&amp;
            "'!"&amp;
            INDEX(【社内使用欄】システム連携設定!$D:$D,MATCH('【社内使用欄】システム連携用(ブロック別)'!F173,【社内使用欄】システム連携設定!$B:$B,0))&amp;
            (INDEX(【社内使用欄】システム連携設定!$F:$F,MATCH('【社内使用欄】システム連携用(ブロック別)'!F173,【社内使用欄】システム連携設定!$B:$B,0))+(ROW()-INDEX(【社内使用欄】システム連携設定!$G:$G,MATCH('【社内使用欄】システム連携用(ブロック別)'!F173,【社内使用欄】システム連携設定!$B:$B,0))))&amp;
            ":"&amp;
            INDEX(【社内使用欄】システム連携設定!$E:$E,MATCH('【社内使用欄】システム連携用(ブロック別)'!F173,【社内使用欄】システム連携設定!$B:$B,0))&amp;
            (INDEX(【社内使用欄】システム連携設定!$F:$F,MATCH('【社内使用欄】システム連携用(ブロック別)'!F173,【社内使用欄】システム連携設定!$B:$B,0))+(ROW()-INDEX(【社内使用欄】システム連携設定!$G:$G,MATCH('【社内使用欄】システム連携用(ブロック別)'!F173,【社内使用欄】システム連携設定!$B:$B,0))))
        )
    )
)</f>
        <v/>
      </c>
      <c r="D173" s="82" t="str">
        <f t="shared" ca="1" si="13"/>
        <v/>
      </c>
      <c r="E173" s="79" t="str">
        <f t="shared" ca="1" si="10"/>
        <v/>
      </c>
      <c r="F173" s="91" t="s">
        <v>430</v>
      </c>
      <c r="G173" s="90" t="str">
        <f>"'"&amp;INDEX(【社内使用欄】システム連携設定!$C:$C,MATCH('【社内使用欄】システム連携用(ブロック別)'!F173,【社内使用欄】システム連携設定!$B:$B,0))&amp;"'!"&amp;INDEX(【社内使用欄】システム連携設定!$D:$D,MATCH('【社内使用欄】システム連携用(ブロック別)'!F173,【社内使用欄】システム連携設定!$B:$B,0))&amp;(INDEX(【社内使用欄】システム連携設定!$F:$F,MATCH('【社内使用欄】システム連携用(ブロック別)'!F173,【社内使用欄】システム連携設定!$B:$B,0))+(ROW()-INDEX(【社内使用欄】システム連携設定!$G:$G,MATCH('【社内使用欄】システム連携用(ブロック別)'!F173,【社内使用欄】システム連携設定!$B:$B,0))))</f>
        <v>'I八万'!F19</v>
      </c>
    </row>
    <row r="174" spans="1:7" hidden="1">
      <c r="A174" t="s">
        <v>317</v>
      </c>
      <c r="B174" s="85" t="s">
        <v>548</v>
      </c>
      <c r="C174" t="str">
        <f ca="1">IF(
    SUM(
        INDIRECT(
            "'"&amp;
            INDEX(【社内使用欄】システム連携設定!$C:$C,MATCH('【社内使用欄】システム連携用(ブロック別)'!F174,【社内使用欄】システム連携設定!$B:$B,0))&amp;
            "'!"&amp;
            INDEX(【社内使用欄】システム連携設定!$D:$D,MATCH('【社内使用欄】システム連携用(ブロック別)'!F174,【社内使用欄】システム連携設定!$B:$B,0))&amp;
            (INDEX(【社内使用欄】システム連携設定!$F:$F,MATCH('【社内使用欄】システム連携用(ブロック別)'!F174,【社内使用欄】システム連携設定!$B:$B,0))+(ROW()-INDEX(【社内使用欄】システム連携設定!$G:$G,MATCH('【社内使用欄】システム連携用(ブロック別)'!F174,【社内使用欄】システム連携設定!$B:$B,0))))&amp;
            ":"&amp;
            INDEX(【社内使用欄】システム連携設定!$E:$E,MATCH('【社内使用欄】システム連携用(ブロック別)'!F174,【社内使用欄】システム連携設定!$B:$B,0))&amp;
            (INDEX(【社内使用欄】システム連携設定!$F:$F,MATCH('【社内使用欄】システム連携用(ブロック別)'!F174,【社内使用欄】システム連携設定!$B:$B,0))+(ROW()-INDEX(【社内使用欄】システム連携設定!$G:$G,MATCH('【社内使用欄】システム連携用(ブロック別)'!F174,【社内使用欄】システム連携設定!$B:$B,0))))
        )
    )=0,
    "",
    SUM(
        INDIRECT(
            "'"&amp;
            INDEX(【社内使用欄】システム連携設定!$C:$C,MATCH('【社内使用欄】システム連携用(ブロック別)'!F174,【社内使用欄】システム連携設定!$B:$B,0))&amp;
            "'!"&amp;
            INDEX(【社内使用欄】システム連携設定!$D:$D,MATCH('【社内使用欄】システム連携用(ブロック別)'!F174,【社内使用欄】システム連携設定!$B:$B,0))&amp;
            (INDEX(【社内使用欄】システム連携設定!$F:$F,MATCH('【社内使用欄】システム連携用(ブロック別)'!F174,【社内使用欄】システム連携設定!$B:$B,0))+(ROW()-INDEX(【社内使用欄】システム連携設定!$G:$G,MATCH('【社内使用欄】システム連携用(ブロック別)'!F174,【社内使用欄】システム連携設定!$B:$B,0))))&amp;
            ":"&amp;
            INDEX(【社内使用欄】システム連携設定!$E:$E,MATCH('【社内使用欄】システム連携用(ブロック別)'!F174,【社内使用欄】システム連携設定!$B:$B,0))&amp;
            (INDEX(【社内使用欄】システム連携設定!$F:$F,MATCH('【社内使用欄】システム連携用(ブロック別)'!F174,【社内使用欄】システム連携設定!$B:$B,0))+(ROW()-INDEX(【社内使用欄】システム連携設定!$G:$G,MATCH('【社内使用欄】システム連携用(ブロック別)'!F174,【社内使用欄】システム連携設定!$B:$B,0))))
        )
    )
)</f>
        <v/>
      </c>
      <c r="D174" s="82" t="str">
        <f t="shared" ca="1" si="13"/>
        <v/>
      </c>
      <c r="E174" s="79" t="str">
        <f t="shared" ca="1" si="10"/>
        <v/>
      </c>
      <c r="F174" s="91" t="s">
        <v>430</v>
      </c>
      <c r="G174" s="90" t="str">
        <f>"'"&amp;INDEX(【社内使用欄】システム連携設定!$C:$C,MATCH('【社内使用欄】システム連携用(ブロック別)'!F174,【社内使用欄】システム連携設定!$B:$B,0))&amp;"'!"&amp;INDEX(【社内使用欄】システム連携設定!$D:$D,MATCH('【社内使用欄】システム連携用(ブロック別)'!F174,【社内使用欄】システム連携設定!$B:$B,0))&amp;(INDEX(【社内使用欄】システム連携設定!$F:$F,MATCH('【社内使用欄】システム連携用(ブロック別)'!F174,【社内使用欄】システム連携設定!$B:$B,0))+(ROW()-INDEX(【社内使用欄】システム連携設定!$G:$G,MATCH('【社内使用欄】システム連携用(ブロック別)'!F174,【社内使用欄】システム連携設定!$B:$B,0))))</f>
        <v>'I八万'!F20</v>
      </c>
    </row>
    <row r="175" spans="1:7" hidden="1">
      <c r="A175" t="s">
        <v>317</v>
      </c>
      <c r="B175" s="85" t="s">
        <v>549</v>
      </c>
      <c r="C175" t="str">
        <f ca="1">IF(
    SUM(
        INDIRECT(
            "'"&amp;
            INDEX(【社内使用欄】システム連携設定!$C:$C,MATCH('【社内使用欄】システム連携用(ブロック別)'!F175,【社内使用欄】システム連携設定!$B:$B,0))&amp;
            "'!"&amp;
            INDEX(【社内使用欄】システム連携設定!$D:$D,MATCH('【社内使用欄】システム連携用(ブロック別)'!F175,【社内使用欄】システム連携設定!$B:$B,0))&amp;
            (INDEX(【社内使用欄】システム連携設定!$F:$F,MATCH('【社内使用欄】システム連携用(ブロック別)'!F175,【社内使用欄】システム連携設定!$B:$B,0))+(ROW()-INDEX(【社内使用欄】システム連携設定!$G:$G,MATCH('【社内使用欄】システム連携用(ブロック別)'!F175,【社内使用欄】システム連携設定!$B:$B,0))))&amp;
            ":"&amp;
            INDEX(【社内使用欄】システム連携設定!$E:$E,MATCH('【社内使用欄】システム連携用(ブロック別)'!F175,【社内使用欄】システム連携設定!$B:$B,0))&amp;
            (INDEX(【社内使用欄】システム連携設定!$F:$F,MATCH('【社内使用欄】システム連携用(ブロック別)'!F175,【社内使用欄】システム連携設定!$B:$B,0))+(ROW()-INDEX(【社内使用欄】システム連携設定!$G:$G,MATCH('【社内使用欄】システム連携用(ブロック別)'!F175,【社内使用欄】システム連携設定!$B:$B,0))))
        )
    )=0,
    "",
    SUM(
        INDIRECT(
            "'"&amp;
            INDEX(【社内使用欄】システム連携設定!$C:$C,MATCH('【社内使用欄】システム連携用(ブロック別)'!F175,【社内使用欄】システム連携設定!$B:$B,0))&amp;
            "'!"&amp;
            INDEX(【社内使用欄】システム連携設定!$D:$D,MATCH('【社内使用欄】システム連携用(ブロック別)'!F175,【社内使用欄】システム連携設定!$B:$B,0))&amp;
            (INDEX(【社内使用欄】システム連携設定!$F:$F,MATCH('【社内使用欄】システム連携用(ブロック別)'!F175,【社内使用欄】システム連携設定!$B:$B,0))+(ROW()-INDEX(【社内使用欄】システム連携設定!$G:$G,MATCH('【社内使用欄】システム連携用(ブロック別)'!F175,【社内使用欄】システム連携設定!$B:$B,0))))&amp;
            ":"&amp;
            INDEX(【社内使用欄】システム連携設定!$E:$E,MATCH('【社内使用欄】システム連携用(ブロック別)'!F175,【社内使用欄】システム連携設定!$B:$B,0))&amp;
            (INDEX(【社内使用欄】システム連携設定!$F:$F,MATCH('【社内使用欄】システム連携用(ブロック別)'!F175,【社内使用欄】システム連携設定!$B:$B,0))+(ROW()-INDEX(【社内使用欄】システム連携設定!$G:$G,MATCH('【社内使用欄】システム連携用(ブロック別)'!F175,【社内使用欄】システム連携設定!$B:$B,0))))
        )
    )
)</f>
        <v/>
      </c>
      <c r="D175" s="82" t="str">
        <f t="shared" ca="1" si="13"/>
        <v/>
      </c>
      <c r="E175" s="79" t="str">
        <f t="shared" ca="1" si="10"/>
        <v/>
      </c>
      <c r="F175" s="91" t="s">
        <v>430</v>
      </c>
      <c r="G175" s="90" t="str">
        <f>"'"&amp;INDEX(【社内使用欄】システム連携設定!$C:$C,MATCH('【社内使用欄】システム連携用(ブロック別)'!F175,【社内使用欄】システム連携設定!$B:$B,0))&amp;"'!"&amp;INDEX(【社内使用欄】システム連携設定!$D:$D,MATCH('【社内使用欄】システム連携用(ブロック別)'!F175,【社内使用欄】システム連携設定!$B:$B,0))&amp;(INDEX(【社内使用欄】システム連携設定!$F:$F,MATCH('【社内使用欄】システム連携用(ブロック別)'!F175,【社内使用欄】システム連携設定!$B:$B,0))+(ROW()-INDEX(【社内使用欄】システム連携設定!$G:$G,MATCH('【社内使用欄】システム連携用(ブロック別)'!F175,【社内使用欄】システム連携設定!$B:$B,0))))</f>
        <v>'I八万'!F21</v>
      </c>
    </row>
    <row r="176" spans="1:7" hidden="1">
      <c r="A176" t="s">
        <v>317</v>
      </c>
      <c r="B176" s="85" t="s">
        <v>550</v>
      </c>
      <c r="C176" t="str">
        <f ca="1">IF(
    SUM(
        INDIRECT(
            "'"&amp;
            INDEX(【社内使用欄】システム連携設定!$C:$C,MATCH('【社内使用欄】システム連携用(ブロック別)'!F176,【社内使用欄】システム連携設定!$B:$B,0))&amp;
            "'!"&amp;
            INDEX(【社内使用欄】システム連携設定!$D:$D,MATCH('【社内使用欄】システム連携用(ブロック別)'!F176,【社内使用欄】システム連携設定!$B:$B,0))&amp;
            (INDEX(【社内使用欄】システム連携設定!$F:$F,MATCH('【社内使用欄】システム連携用(ブロック別)'!F176,【社内使用欄】システム連携設定!$B:$B,0))+(ROW()-INDEX(【社内使用欄】システム連携設定!$G:$G,MATCH('【社内使用欄】システム連携用(ブロック別)'!F176,【社内使用欄】システム連携設定!$B:$B,0))))&amp;
            ":"&amp;
            INDEX(【社内使用欄】システム連携設定!$E:$E,MATCH('【社内使用欄】システム連携用(ブロック別)'!F176,【社内使用欄】システム連携設定!$B:$B,0))&amp;
            (INDEX(【社内使用欄】システム連携設定!$F:$F,MATCH('【社内使用欄】システム連携用(ブロック別)'!F176,【社内使用欄】システム連携設定!$B:$B,0))+(ROW()-INDEX(【社内使用欄】システム連携設定!$G:$G,MATCH('【社内使用欄】システム連携用(ブロック別)'!F176,【社内使用欄】システム連携設定!$B:$B,0))))
        )
    )=0,
    "",
    SUM(
        INDIRECT(
            "'"&amp;
            INDEX(【社内使用欄】システム連携設定!$C:$C,MATCH('【社内使用欄】システム連携用(ブロック別)'!F176,【社内使用欄】システム連携設定!$B:$B,0))&amp;
            "'!"&amp;
            INDEX(【社内使用欄】システム連携設定!$D:$D,MATCH('【社内使用欄】システム連携用(ブロック別)'!F176,【社内使用欄】システム連携設定!$B:$B,0))&amp;
            (INDEX(【社内使用欄】システム連携設定!$F:$F,MATCH('【社内使用欄】システム連携用(ブロック別)'!F176,【社内使用欄】システム連携設定!$B:$B,0))+(ROW()-INDEX(【社内使用欄】システム連携設定!$G:$G,MATCH('【社内使用欄】システム連携用(ブロック別)'!F176,【社内使用欄】システム連携設定!$B:$B,0))))&amp;
            ":"&amp;
            INDEX(【社内使用欄】システム連携設定!$E:$E,MATCH('【社内使用欄】システム連携用(ブロック別)'!F176,【社内使用欄】システム連携設定!$B:$B,0))&amp;
            (INDEX(【社内使用欄】システム連携設定!$F:$F,MATCH('【社内使用欄】システム連携用(ブロック別)'!F176,【社内使用欄】システム連携設定!$B:$B,0))+(ROW()-INDEX(【社内使用欄】システム連携設定!$G:$G,MATCH('【社内使用欄】システム連携用(ブロック別)'!F176,【社内使用欄】システム連携設定!$B:$B,0))))
        )
    )
)</f>
        <v/>
      </c>
      <c r="D176" s="82" t="str">
        <f t="shared" ca="1" si="13"/>
        <v/>
      </c>
      <c r="E176" s="79" t="str">
        <f t="shared" ca="1" si="10"/>
        <v/>
      </c>
      <c r="F176" s="91" t="s">
        <v>430</v>
      </c>
      <c r="G176" s="90" t="str">
        <f>"'"&amp;INDEX(【社内使用欄】システム連携設定!$C:$C,MATCH('【社内使用欄】システム連携用(ブロック別)'!F176,【社内使用欄】システム連携設定!$B:$B,0))&amp;"'!"&amp;INDEX(【社内使用欄】システム連携設定!$D:$D,MATCH('【社内使用欄】システム連携用(ブロック別)'!F176,【社内使用欄】システム連携設定!$B:$B,0))&amp;(INDEX(【社内使用欄】システム連携設定!$F:$F,MATCH('【社内使用欄】システム連携用(ブロック別)'!F176,【社内使用欄】システム連携設定!$B:$B,0))+(ROW()-INDEX(【社内使用欄】システム連携設定!$G:$G,MATCH('【社内使用欄】システム連携用(ブロック別)'!F176,【社内使用欄】システム連携設定!$B:$B,0))))</f>
        <v>'I八万'!F22</v>
      </c>
    </row>
    <row r="177" spans="1:7" hidden="1">
      <c r="A177" t="s">
        <v>317</v>
      </c>
      <c r="B177" s="85" t="s">
        <v>551</v>
      </c>
      <c r="C177" t="str">
        <f ca="1">IF(
    SUM(
        INDIRECT(
            "'"&amp;
            INDEX(【社内使用欄】システム連携設定!$C:$C,MATCH('【社内使用欄】システム連携用(ブロック別)'!F177,【社内使用欄】システム連携設定!$B:$B,0))&amp;
            "'!"&amp;
            INDEX(【社内使用欄】システム連携設定!$D:$D,MATCH('【社内使用欄】システム連携用(ブロック別)'!F177,【社内使用欄】システム連携設定!$B:$B,0))&amp;
            (INDEX(【社内使用欄】システム連携設定!$F:$F,MATCH('【社内使用欄】システム連携用(ブロック別)'!F177,【社内使用欄】システム連携設定!$B:$B,0))+(ROW()-INDEX(【社内使用欄】システム連携設定!$G:$G,MATCH('【社内使用欄】システム連携用(ブロック別)'!F177,【社内使用欄】システム連携設定!$B:$B,0))))&amp;
            ":"&amp;
            INDEX(【社内使用欄】システム連携設定!$E:$E,MATCH('【社内使用欄】システム連携用(ブロック別)'!F177,【社内使用欄】システム連携設定!$B:$B,0))&amp;
            (INDEX(【社内使用欄】システム連携設定!$F:$F,MATCH('【社内使用欄】システム連携用(ブロック別)'!F177,【社内使用欄】システム連携設定!$B:$B,0))+(ROW()-INDEX(【社内使用欄】システム連携設定!$G:$G,MATCH('【社内使用欄】システム連携用(ブロック別)'!F177,【社内使用欄】システム連携設定!$B:$B,0))))
        )
    )=0,
    "",
    SUM(
        INDIRECT(
            "'"&amp;
            INDEX(【社内使用欄】システム連携設定!$C:$C,MATCH('【社内使用欄】システム連携用(ブロック別)'!F177,【社内使用欄】システム連携設定!$B:$B,0))&amp;
            "'!"&amp;
            INDEX(【社内使用欄】システム連携設定!$D:$D,MATCH('【社内使用欄】システム連携用(ブロック別)'!F177,【社内使用欄】システム連携設定!$B:$B,0))&amp;
            (INDEX(【社内使用欄】システム連携設定!$F:$F,MATCH('【社内使用欄】システム連携用(ブロック別)'!F177,【社内使用欄】システム連携設定!$B:$B,0))+(ROW()-INDEX(【社内使用欄】システム連携設定!$G:$G,MATCH('【社内使用欄】システム連携用(ブロック別)'!F177,【社内使用欄】システム連携設定!$B:$B,0))))&amp;
            ":"&amp;
            INDEX(【社内使用欄】システム連携設定!$E:$E,MATCH('【社内使用欄】システム連携用(ブロック別)'!F177,【社内使用欄】システム連携設定!$B:$B,0))&amp;
            (INDEX(【社内使用欄】システム連携設定!$F:$F,MATCH('【社内使用欄】システム連携用(ブロック別)'!F177,【社内使用欄】システム連携設定!$B:$B,0))+(ROW()-INDEX(【社内使用欄】システム連携設定!$G:$G,MATCH('【社内使用欄】システム連携用(ブロック別)'!F177,【社内使用欄】システム連携設定!$B:$B,0))))
        )
    )
)</f>
        <v/>
      </c>
      <c r="D177" s="82" t="str">
        <f t="shared" ca="1" si="13"/>
        <v/>
      </c>
      <c r="E177" s="79" t="str">
        <f t="shared" ca="1" si="10"/>
        <v/>
      </c>
      <c r="F177" s="91" t="s">
        <v>430</v>
      </c>
      <c r="G177" s="90" t="str">
        <f>"'"&amp;INDEX(【社内使用欄】システム連携設定!$C:$C,MATCH('【社内使用欄】システム連携用(ブロック別)'!F177,【社内使用欄】システム連携設定!$B:$B,0))&amp;"'!"&amp;INDEX(【社内使用欄】システム連携設定!$D:$D,MATCH('【社内使用欄】システム連携用(ブロック別)'!F177,【社内使用欄】システム連携設定!$B:$B,0))&amp;(INDEX(【社内使用欄】システム連携設定!$F:$F,MATCH('【社内使用欄】システム連携用(ブロック別)'!F177,【社内使用欄】システム連携設定!$B:$B,0))+(ROW()-INDEX(【社内使用欄】システム連携設定!$G:$G,MATCH('【社内使用欄】システム連携用(ブロック別)'!F177,【社内使用欄】システム連携設定!$B:$B,0))))</f>
        <v>'I八万'!F23</v>
      </c>
    </row>
    <row r="178" spans="1:7" hidden="1">
      <c r="A178" t="s">
        <v>317</v>
      </c>
      <c r="B178" s="85" t="s">
        <v>552</v>
      </c>
      <c r="C178" t="str">
        <f ca="1">IF(
    SUM(
        INDIRECT(
            "'"&amp;
            INDEX(【社内使用欄】システム連携設定!$C:$C,MATCH('【社内使用欄】システム連携用(ブロック別)'!F178,【社内使用欄】システム連携設定!$B:$B,0))&amp;
            "'!"&amp;
            INDEX(【社内使用欄】システム連携設定!$D:$D,MATCH('【社内使用欄】システム連携用(ブロック別)'!F178,【社内使用欄】システム連携設定!$B:$B,0))&amp;
            (INDEX(【社内使用欄】システム連携設定!$F:$F,MATCH('【社内使用欄】システム連携用(ブロック別)'!F178,【社内使用欄】システム連携設定!$B:$B,0))+(ROW()-INDEX(【社内使用欄】システム連携設定!$G:$G,MATCH('【社内使用欄】システム連携用(ブロック別)'!F178,【社内使用欄】システム連携設定!$B:$B,0))))&amp;
            ":"&amp;
            INDEX(【社内使用欄】システム連携設定!$E:$E,MATCH('【社内使用欄】システム連携用(ブロック別)'!F178,【社内使用欄】システム連携設定!$B:$B,0))&amp;
            (INDEX(【社内使用欄】システム連携設定!$F:$F,MATCH('【社内使用欄】システム連携用(ブロック別)'!F178,【社内使用欄】システム連携設定!$B:$B,0))+(ROW()-INDEX(【社内使用欄】システム連携設定!$G:$G,MATCH('【社内使用欄】システム連携用(ブロック別)'!F178,【社内使用欄】システム連携設定!$B:$B,0))))
        )
    )=0,
    "",
    SUM(
        INDIRECT(
            "'"&amp;
            INDEX(【社内使用欄】システム連携設定!$C:$C,MATCH('【社内使用欄】システム連携用(ブロック別)'!F178,【社内使用欄】システム連携設定!$B:$B,0))&amp;
            "'!"&amp;
            INDEX(【社内使用欄】システム連携設定!$D:$D,MATCH('【社内使用欄】システム連携用(ブロック別)'!F178,【社内使用欄】システム連携設定!$B:$B,0))&amp;
            (INDEX(【社内使用欄】システム連携設定!$F:$F,MATCH('【社内使用欄】システム連携用(ブロック別)'!F178,【社内使用欄】システム連携設定!$B:$B,0))+(ROW()-INDEX(【社内使用欄】システム連携設定!$G:$G,MATCH('【社内使用欄】システム連携用(ブロック別)'!F178,【社内使用欄】システム連携設定!$B:$B,0))))&amp;
            ":"&amp;
            INDEX(【社内使用欄】システム連携設定!$E:$E,MATCH('【社内使用欄】システム連携用(ブロック別)'!F178,【社内使用欄】システム連携設定!$B:$B,0))&amp;
            (INDEX(【社内使用欄】システム連携設定!$F:$F,MATCH('【社内使用欄】システム連携用(ブロック別)'!F178,【社内使用欄】システム連携設定!$B:$B,0))+(ROW()-INDEX(【社内使用欄】システム連携設定!$G:$G,MATCH('【社内使用欄】システム連携用(ブロック別)'!F178,【社内使用欄】システム連携設定!$B:$B,0))))
        )
    )
)</f>
        <v/>
      </c>
      <c r="D178" s="82" t="str">
        <f t="shared" ca="1" si="13"/>
        <v/>
      </c>
      <c r="E178" s="79" t="str">
        <f t="shared" ca="1" si="10"/>
        <v/>
      </c>
      <c r="F178" s="91" t="s">
        <v>430</v>
      </c>
      <c r="G178" s="90" t="str">
        <f>"'"&amp;INDEX(【社内使用欄】システム連携設定!$C:$C,MATCH('【社内使用欄】システム連携用(ブロック別)'!F178,【社内使用欄】システム連携設定!$B:$B,0))&amp;"'!"&amp;INDEX(【社内使用欄】システム連携設定!$D:$D,MATCH('【社内使用欄】システム連携用(ブロック別)'!F178,【社内使用欄】システム連携設定!$B:$B,0))&amp;(INDEX(【社内使用欄】システム連携設定!$F:$F,MATCH('【社内使用欄】システム連携用(ブロック別)'!F178,【社内使用欄】システム連携設定!$B:$B,0))+(ROW()-INDEX(【社内使用欄】システム連携設定!$G:$G,MATCH('【社内使用欄】システム連携用(ブロック別)'!F178,【社内使用欄】システム連携設定!$B:$B,0))))</f>
        <v>'I八万'!F24</v>
      </c>
    </row>
    <row r="179" spans="1:7" hidden="1">
      <c r="A179" t="s">
        <v>317</v>
      </c>
      <c r="B179" s="85" t="s">
        <v>553</v>
      </c>
      <c r="C179" t="str">
        <f ca="1">IF(
    SUM(
        INDIRECT(
            "'"&amp;
            INDEX(【社内使用欄】システム連携設定!$C:$C,MATCH('【社内使用欄】システム連携用(ブロック別)'!F179,【社内使用欄】システム連携設定!$B:$B,0))&amp;
            "'!"&amp;
            INDEX(【社内使用欄】システム連携設定!$D:$D,MATCH('【社内使用欄】システム連携用(ブロック別)'!F179,【社内使用欄】システム連携設定!$B:$B,0))&amp;
            (INDEX(【社内使用欄】システム連携設定!$F:$F,MATCH('【社内使用欄】システム連携用(ブロック別)'!F179,【社内使用欄】システム連携設定!$B:$B,0))+(ROW()-INDEX(【社内使用欄】システム連携設定!$G:$G,MATCH('【社内使用欄】システム連携用(ブロック別)'!F179,【社内使用欄】システム連携設定!$B:$B,0))))&amp;
            ":"&amp;
            INDEX(【社内使用欄】システム連携設定!$E:$E,MATCH('【社内使用欄】システム連携用(ブロック別)'!F179,【社内使用欄】システム連携設定!$B:$B,0))&amp;
            (INDEX(【社内使用欄】システム連携設定!$F:$F,MATCH('【社内使用欄】システム連携用(ブロック別)'!F179,【社内使用欄】システム連携設定!$B:$B,0))+(ROW()-INDEX(【社内使用欄】システム連携設定!$G:$G,MATCH('【社内使用欄】システム連携用(ブロック別)'!F179,【社内使用欄】システム連携設定!$B:$B,0))))
        )
    )=0,
    "",
    SUM(
        INDIRECT(
            "'"&amp;
            INDEX(【社内使用欄】システム連携設定!$C:$C,MATCH('【社内使用欄】システム連携用(ブロック別)'!F179,【社内使用欄】システム連携設定!$B:$B,0))&amp;
            "'!"&amp;
            INDEX(【社内使用欄】システム連携設定!$D:$D,MATCH('【社内使用欄】システム連携用(ブロック別)'!F179,【社内使用欄】システム連携設定!$B:$B,0))&amp;
            (INDEX(【社内使用欄】システム連携設定!$F:$F,MATCH('【社内使用欄】システム連携用(ブロック別)'!F179,【社内使用欄】システム連携設定!$B:$B,0))+(ROW()-INDEX(【社内使用欄】システム連携設定!$G:$G,MATCH('【社内使用欄】システム連携用(ブロック別)'!F179,【社内使用欄】システム連携設定!$B:$B,0))))&amp;
            ":"&amp;
            INDEX(【社内使用欄】システム連携設定!$E:$E,MATCH('【社内使用欄】システム連携用(ブロック別)'!F179,【社内使用欄】システム連携設定!$B:$B,0))&amp;
            (INDEX(【社内使用欄】システム連携設定!$F:$F,MATCH('【社内使用欄】システム連携用(ブロック別)'!F179,【社内使用欄】システム連携設定!$B:$B,0))+(ROW()-INDEX(【社内使用欄】システム連携設定!$G:$G,MATCH('【社内使用欄】システム連携用(ブロック別)'!F179,【社内使用欄】システム連携設定!$B:$B,0))))
        )
    )
)</f>
        <v/>
      </c>
      <c r="D179" s="82" t="str">
        <f t="shared" ca="1" si="13"/>
        <v/>
      </c>
      <c r="E179" s="79" t="str">
        <f t="shared" ca="1" si="10"/>
        <v/>
      </c>
      <c r="F179" s="91" t="s">
        <v>430</v>
      </c>
      <c r="G179" s="90" t="str">
        <f>"'"&amp;INDEX(【社内使用欄】システム連携設定!$C:$C,MATCH('【社内使用欄】システム連携用(ブロック別)'!F179,【社内使用欄】システム連携設定!$B:$B,0))&amp;"'!"&amp;INDEX(【社内使用欄】システム連携設定!$D:$D,MATCH('【社内使用欄】システム連携用(ブロック別)'!F179,【社内使用欄】システム連携設定!$B:$B,0))&amp;(INDEX(【社内使用欄】システム連携設定!$F:$F,MATCH('【社内使用欄】システム連携用(ブロック別)'!F179,【社内使用欄】システム連携設定!$B:$B,0))+(ROW()-INDEX(【社内使用欄】システム連携設定!$G:$G,MATCH('【社内使用欄】システム連携用(ブロック別)'!F179,【社内使用欄】システム連携設定!$B:$B,0))))</f>
        <v>'I八万'!F25</v>
      </c>
    </row>
    <row r="180" spans="1:7">
      <c r="A180" t="s">
        <v>317</v>
      </c>
      <c r="B180" s="85" t="s">
        <v>554</v>
      </c>
      <c r="C180" t="str">
        <f ca="1">IF(
    SUM(
        INDIRECT(
            "'"&amp;
            INDEX(【社内使用欄】システム連携設定!$C:$C,MATCH('【社内使用欄】システム連携用(ブロック別)'!F180,【社内使用欄】システム連携設定!$B:$B,0))&amp;
            "'!"&amp;
            INDEX(【社内使用欄】システム連携設定!$D:$D,MATCH('【社内使用欄】システム連携用(ブロック別)'!F180,【社内使用欄】システム連携設定!$B:$B,0))&amp;
            (INDEX(【社内使用欄】システム連携設定!$F:$F,MATCH('【社内使用欄】システム連携用(ブロック別)'!F180,【社内使用欄】システム連携設定!$B:$B,0))+(ROW()-INDEX(【社内使用欄】システム連携設定!$G:$G,MATCH('【社内使用欄】システム連携用(ブロック別)'!F180,【社内使用欄】システム連携設定!$B:$B,0))))&amp;
            ":"&amp;
            INDEX(【社内使用欄】システム連携設定!$E:$E,MATCH('【社内使用欄】システム連携用(ブロック別)'!F180,【社内使用欄】システム連携設定!$B:$B,0))&amp;
            (INDEX(【社内使用欄】システム連携設定!$F:$F,MATCH('【社内使用欄】システム連携用(ブロック別)'!F180,【社内使用欄】システム連携設定!$B:$B,0))+(ROW()-INDEX(【社内使用欄】システム連携設定!$G:$G,MATCH('【社内使用欄】システム連携用(ブロック別)'!F180,【社内使用欄】システム連携設定!$B:$B,0))))
        )
    )=0,
    "",
    SUM(
        INDIRECT(
            "'"&amp;
            INDEX(【社内使用欄】システム連携設定!$C:$C,MATCH('【社内使用欄】システム連携用(ブロック別)'!F180,【社内使用欄】システム連携設定!$B:$B,0))&amp;
            "'!"&amp;
            INDEX(【社内使用欄】システム連携設定!$D:$D,MATCH('【社内使用欄】システム連携用(ブロック別)'!F180,【社内使用欄】システム連携設定!$B:$B,0))&amp;
            (INDEX(【社内使用欄】システム連携設定!$F:$F,MATCH('【社内使用欄】システム連携用(ブロック別)'!F180,【社内使用欄】システム連携設定!$B:$B,0))+(ROW()-INDEX(【社内使用欄】システム連携設定!$G:$G,MATCH('【社内使用欄】システム連携用(ブロック別)'!F180,【社内使用欄】システム連携設定!$B:$B,0))))&amp;
            ":"&amp;
            INDEX(【社内使用欄】システム連携設定!$E:$E,MATCH('【社内使用欄】システム連携用(ブロック別)'!F180,【社内使用欄】システム連携設定!$B:$B,0))&amp;
            (INDEX(【社内使用欄】システム連携設定!$F:$F,MATCH('【社内使用欄】システム連携用(ブロック別)'!F180,【社内使用欄】システム連携設定!$B:$B,0))+(ROW()-INDEX(【社内使用欄】システム連携設定!$G:$G,MATCH('【社内使用欄】システム連携用(ブロック別)'!F180,【社内使用欄】システム連携設定!$B:$B,0))))
        )
    )
)</f>
        <v/>
      </c>
      <c r="D180" s="82" t="str">
        <f t="shared" ca="1" si="13"/>
        <v/>
      </c>
      <c r="E180" s="79" t="str">
        <f t="shared" ca="1" si="10"/>
        <v/>
      </c>
      <c r="F180" s="91" t="s">
        <v>430</v>
      </c>
      <c r="G180" s="90" t="str">
        <f>"'"&amp;INDEX(【社内使用欄】システム連携設定!$C:$C,MATCH('【社内使用欄】システム連携用(ブロック別)'!F180,【社内使用欄】システム連携設定!$B:$B,0))&amp;"'!"&amp;INDEX(【社内使用欄】システム連携設定!$D:$D,MATCH('【社内使用欄】システム連携用(ブロック別)'!F180,【社内使用欄】システム連携設定!$B:$B,0))&amp;(INDEX(【社内使用欄】システム連携設定!$F:$F,MATCH('【社内使用欄】システム連携用(ブロック別)'!F180,【社内使用欄】システム連携設定!$B:$B,0))+(ROW()-INDEX(【社内使用欄】システム連携設定!$G:$G,MATCH('【社内使用欄】システム連携用(ブロック別)'!F180,【社内使用欄】システム連携設定!$B:$B,0))))</f>
        <v>'I八万'!F26</v>
      </c>
    </row>
    <row r="181" spans="1:7">
      <c r="A181" t="s">
        <v>317</v>
      </c>
      <c r="B181" s="85" t="s">
        <v>555</v>
      </c>
      <c r="C181" t="str">
        <f ca="1">IF(
    SUM(
        INDIRECT(
            "'"&amp;
            INDEX(【社内使用欄】システム連携設定!$C:$C,MATCH('【社内使用欄】システム連携用(ブロック別)'!F181,【社内使用欄】システム連携設定!$B:$B,0))&amp;
            "'!"&amp;
            INDEX(【社内使用欄】システム連携設定!$D:$D,MATCH('【社内使用欄】システム連携用(ブロック別)'!F181,【社内使用欄】システム連携設定!$B:$B,0))&amp;
            (INDEX(【社内使用欄】システム連携設定!$F:$F,MATCH('【社内使用欄】システム連携用(ブロック別)'!F181,【社内使用欄】システム連携設定!$B:$B,0))+(ROW()-INDEX(【社内使用欄】システム連携設定!$G:$G,MATCH('【社内使用欄】システム連携用(ブロック別)'!F181,【社内使用欄】システム連携設定!$B:$B,0))))&amp;
            ":"&amp;
            INDEX(【社内使用欄】システム連携設定!$E:$E,MATCH('【社内使用欄】システム連携用(ブロック別)'!F181,【社内使用欄】システム連携設定!$B:$B,0))&amp;
            (INDEX(【社内使用欄】システム連携設定!$F:$F,MATCH('【社内使用欄】システム連携用(ブロック別)'!F181,【社内使用欄】システム連携設定!$B:$B,0))+(ROW()-INDEX(【社内使用欄】システム連携設定!$G:$G,MATCH('【社内使用欄】システム連携用(ブロック別)'!F181,【社内使用欄】システム連携設定!$B:$B,0))))
        )
    )=0,
    "",
    SUM(
        INDIRECT(
            "'"&amp;
            INDEX(【社内使用欄】システム連携設定!$C:$C,MATCH('【社内使用欄】システム連携用(ブロック別)'!F181,【社内使用欄】システム連携設定!$B:$B,0))&amp;
            "'!"&amp;
            INDEX(【社内使用欄】システム連携設定!$D:$D,MATCH('【社内使用欄】システム連携用(ブロック別)'!F181,【社内使用欄】システム連携設定!$B:$B,0))&amp;
            (INDEX(【社内使用欄】システム連携設定!$F:$F,MATCH('【社内使用欄】システム連携用(ブロック別)'!F181,【社内使用欄】システム連携設定!$B:$B,0))+(ROW()-INDEX(【社内使用欄】システム連携設定!$G:$G,MATCH('【社内使用欄】システム連携用(ブロック別)'!F181,【社内使用欄】システム連携設定!$B:$B,0))))&amp;
            ":"&amp;
            INDEX(【社内使用欄】システム連携設定!$E:$E,MATCH('【社内使用欄】システム連携用(ブロック別)'!F181,【社内使用欄】システム連携設定!$B:$B,0))&amp;
            (INDEX(【社内使用欄】システム連携設定!$F:$F,MATCH('【社内使用欄】システム連携用(ブロック別)'!F181,【社内使用欄】システム連携設定!$B:$B,0))+(ROW()-INDEX(【社内使用欄】システム連携設定!$G:$G,MATCH('【社内使用欄】システム連携用(ブロック別)'!F181,【社内使用欄】システム連携設定!$B:$B,0))))
        )
    )
)</f>
        <v/>
      </c>
      <c r="D181" s="82" t="str">
        <f t="shared" ca="1" si="13"/>
        <v/>
      </c>
      <c r="E181" s="79" t="str">
        <f t="shared" ca="1" si="10"/>
        <v/>
      </c>
      <c r="F181" s="91" t="s">
        <v>430</v>
      </c>
      <c r="G181" s="90" t="str">
        <f>"'"&amp;INDEX(【社内使用欄】システム連携設定!$C:$C,MATCH('【社内使用欄】システム連携用(ブロック別)'!F181,【社内使用欄】システム連携設定!$B:$B,0))&amp;"'!"&amp;INDEX(【社内使用欄】システム連携設定!$D:$D,MATCH('【社内使用欄】システム連携用(ブロック別)'!F181,【社内使用欄】システム連携設定!$B:$B,0))&amp;(INDEX(【社内使用欄】システム連携設定!$F:$F,MATCH('【社内使用欄】システム連携用(ブロック別)'!F181,【社内使用欄】システム連携設定!$B:$B,0))+(ROW()-INDEX(【社内使用欄】システム連携設定!$G:$G,MATCH('【社内使用欄】システム連携用(ブロック別)'!F181,【社内使用欄】システム連携設定!$B:$B,0))))</f>
        <v>'I八万'!F27</v>
      </c>
    </row>
    <row r="182" spans="1:7">
      <c r="A182" t="s">
        <v>317</v>
      </c>
      <c r="B182" s="85" t="s">
        <v>556</v>
      </c>
      <c r="C182" t="str">
        <f ca="1">IF(
    SUM(
        INDIRECT(
            "'"&amp;
            INDEX(【社内使用欄】システム連携設定!$C:$C,MATCH('【社内使用欄】システム連携用(ブロック別)'!F182,【社内使用欄】システム連携設定!$B:$B,0))&amp;
            "'!"&amp;
            INDEX(【社内使用欄】システム連携設定!$D:$D,MATCH('【社内使用欄】システム連携用(ブロック別)'!F182,【社内使用欄】システム連携設定!$B:$B,0))&amp;
            (INDEX(【社内使用欄】システム連携設定!$F:$F,MATCH('【社内使用欄】システム連携用(ブロック別)'!F182,【社内使用欄】システム連携設定!$B:$B,0))+(ROW()-INDEX(【社内使用欄】システム連携設定!$G:$G,MATCH('【社内使用欄】システム連携用(ブロック別)'!F182,【社内使用欄】システム連携設定!$B:$B,0))))&amp;
            ":"&amp;
            INDEX(【社内使用欄】システム連携設定!$E:$E,MATCH('【社内使用欄】システム連携用(ブロック別)'!F182,【社内使用欄】システム連携設定!$B:$B,0))&amp;
            (INDEX(【社内使用欄】システム連携設定!$F:$F,MATCH('【社内使用欄】システム連携用(ブロック別)'!F182,【社内使用欄】システム連携設定!$B:$B,0))+(ROW()-INDEX(【社内使用欄】システム連携設定!$G:$G,MATCH('【社内使用欄】システム連携用(ブロック別)'!F182,【社内使用欄】システム連携設定!$B:$B,0))))
        )
    )=0,
    "",
    SUM(
        INDIRECT(
            "'"&amp;
            INDEX(【社内使用欄】システム連携設定!$C:$C,MATCH('【社内使用欄】システム連携用(ブロック別)'!F182,【社内使用欄】システム連携設定!$B:$B,0))&amp;
            "'!"&amp;
            INDEX(【社内使用欄】システム連携設定!$D:$D,MATCH('【社内使用欄】システム連携用(ブロック別)'!F182,【社内使用欄】システム連携設定!$B:$B,0))&amp;
            (INDEX(【社内使用欄】システム連携設定!$F:$F,MATCH('【社内使用欄】システム連携用(ブロック別)'!F182,【社内使用欄】システム連携設定!$B:$B,0))+(ROW()-INDEX(【社内使用欄】システム連携設定!$G:$G,MATCH('【社内使用欄】システム連携用(ブロック別)'!F182,【社内使用欄】システム連携設定!$B:$B,0))))&amp;
            ":"&amp;
            INDEX(【社内使用欄】システム連携設定!$E:$E,MATCH('【社内使用欄】システム連携用(ブロック別)'!F182,【社内使用欄】システム連携設定!$B:$B,0))&amp;
            (INDEX(【社内使用欄】システム連携設定!$F:$F,MATCH('【社内使用欄】システム連携用(ブロック別)'!F182,【社内使用欄】システム連携設定!$B:$B,0))+(ROW()-INDEX(【社内使用欄】システム連携設定!$G:$G,MATCH('【社内使用欄】システム連携用(ブロック別)'!F182,【社内使用欄】システム連携設定!$B:$B,0))))
        )
    )
)</f>
        <v/>
      </c>
      <c r="D182" s="82" t="str">
        <f t="shared" ca="1" si="13"/>
        <v/>
      </c>
      <c r="E182" s="79" t="str">
        <f t="shared" ca="1" si="10"/>
        <v/>
      </c>
      <c r="F182" s="91" t="s">
        <v>430</v>
      </c>
      <c r="G182" s="90" t="str">
        <f>"'"&amp;INDEX(【社内使用欄】システム連携設定!$C:$C,MATCH('【社内使用欄】システム連携用(ブロック別)'!F182,【社内使用欄】システム連携設定!$B:$B,0))&amp;"'!"&amp;INDEX(【社内使用欄】システム連携設定!$D:$D,MATCH('【社内使用欄】システム連携用(ブロック別)'!F182,【社内使用欄】システム連携設定!$B:$B,0))&amp;(INDEX(【社内使用欄】システム連携設定!$F:$F,MATCH('【社内使用欄】システム連携用(ブロック別)'!F182,【社内使用欄】システム連携設定!$B:$B,0))+(ROW()-INDEX(【社内使用欄】システム連携設定!$G:$G,MATCH('【社内使用欄】システム連携用(ブロック別)'!F182,【社内使用欄】システム連携設定!$B:$B,0))))</f>
        <v>'I八万'!F28</v>
      </c>
    </row>
    <row r="183" spans="1:7">
      <c r="A183" t="s">
        <v>317</v>
      </c>
      <c r="B183" s="85" t="s">
        <v>557</v>
      </c>
      <c r="C183" t="str">
        <f ca="1">IF(
    SUM(
        INDIRECT(
            "'"&amp;
            INDEX(【社内使用欄】システム連携設定!$C:$C,MATCH('【社内使用欄】システム連携用(ブロック別)'!F183,【社内使用欄】システム連携設定!$B:$B,0))&amp;
            "'!"&amp;
            INDEX(【社内使用欄】システム連携設定!$D:$D,MATCH('【社内使用欄】システム連携用(ブロック別)'!F183,【社内使用欄】システム連携設定!$B:$B,0))&amp;
            (INDEX(【社内使用欄】システム連携設定!$F:$F,MATCH('【社内使用欄】システム連携用(ブロック別)'!F183,【社内使用欄】システム連携設定!$B:$B,0))+(ROW()-INDEX(【社内使用欄】システム連携設定!$G:$G,MATCH('【社内使用欄】システム連携用(ブロック別)'!F183,【社内使用欄】システム連携設定!$B:$B,0))))&amp;
            ":"&amp;
            INDEX(【社内使用欄】システム連携設定!$E:$E,MATCH('【社内使用欄】システム連携用(ブロック別)'!F183,【社内使用欄】システム連携設定!$B:$B,0))&amp;
            (INDEX(【社内使用欄】システム連携設定!$F:$F,MATCH('【社内使用欄】システム連携用(ブロック別)'!F183,【社内使用欄】システム連携設定!$B:$B,0))+(ROW()-INDEX(【社内使用欄】システム連携設定!$G:$G,MATCH('【社内使用欄】システム連携用(ブロック別)'!F183,【社内使用欄】システム連携設定!$B:$B,0))))
        )
    )=0,
    "",
    SUM(
        INDIRECT(
            "'"&amp;
            INDEX(【社内使用欄】システム連携設定!$C:$C,MATCH('【社内使用欄】システム連携用(ブロック別)'!F183,【社内使用欄】システム連携設定!$B:$B,0))&amp;
            "'!"&amp;
            INDEX(【社内使用欄】システム連携設定!$D:$D,MATCH('【社内使用欄】システム連携用(ブロック別)'!F183,【社内使用欄】システム連携設定!$B:$B,0))&amp;
            (INDEX(【社内使用欄】システム連携設定!$F:$F,MATCH('【社内使用欄】システム連携用(ブロック別)'!F183,【社内使用欄】システム連携設定!$B:$B,0))+(ROW()-INDEX(【社内使用欄】システム連携設定!$G:$G,MATCH('【社内使用欄】システム連携用(ブロック別)'!F183,【社内使用欄】システム連携設定!$B:$B,0))))&amp;
            ":"&amp;
            INDEX(【社内使用欄】システム連携設定!$E:$E,MATCH('【社内使用欄】システム連携用(ブロック別)'!F183,【社内使用欄】システム連携設定!$B:$B,0))&amp;
            (INDEX(【社内使用欄】システム連携設定!$F:$F,MATCH('【社内使用欄】システム連携用(ブロック別)'!F183,【社内使用欄】システム連携設定!$B:$B,0))+(ROW()-INDEX(【社内使用欄】システム連携設定!$G:$G,MATCH('【社内使用欄】システム連携用(ブロック別)'!F183,【社内使用欄】システム連携設定!$B:$B,0))))
        )
    )
)</f>
        <v/>
      </c>
      <c r="D183" s="82" t="str">
        <f t="shared" ca="1" si="13"/>
        <v/>
      </c>
      <c r="E183" s="79" t="str">
        <f t="shared" ca="1" si="10"/>
        <v/>
      </c>
      <c r="F183" s="91" t="s">
        <v>430</v>
      </c>
      <c r="G183" s="90" t="str">
        <f>"'"&amp;INDEX(【社内使用欄】システム連携設定!$C:$C,MATCH('【社内使用欄】システム連携用(ブロック別)'!F183,【社内使用欄】システム連携設定!$B:$B,0))&amp;"'!"&amp;INDEX(【社内使用欄】システム連携設定!$D:$D,MATCH('【社内使用欄】システム連携用(ブロック別)'!F183,【社内使用欄】システム連携設定!$B:$B,0))&amp;(INDEX(【社内使用欄】システム連携設定!$F:$F,MATCH('【社内使用欄】システム連携用(ブロック別)'!F183,【社内使用欄】システム連携設定!$B:$B,0))+(ROW()-INDEX(【社内使用欄】システム連携設定!$G:$G,MATCH('【社内使用欄】システム連携用(ブロック別)'!F183,【社内使用欄】システム連携設定!$B:$B,0))))</f>
        <v>'I八万'!F29</v>
      </c>
    </row>
    <row r="184" spans="1:7">
      <c r="A184" t="s">
        <v>317</v>
      </c>
      <c r="B184" s="85" t="s">
        <v>558</v>
      </c>
      <c r="C184" t="str">
        <f ca="1">IF(
    SUM(
        INDIRECT(
            "'"&amp;
            INDEX(【社内使用欄】システム連携設定!$C:$C,MATCH('【社内使用欄】システム連携用(ブロック別)'!F184,【社内使用欄】システム連携設定!$B:$B,0))&amp;
            "'!"&amp;
            INDEX(【社内使用欄】システム連携設定!$D:$D,MATCH('【社内使用欄】システム連携用(ブロック別)'!F184,【社内使用欄】システム連携設定!$B:$B,0))&amp;
            (INDEX(【社内使用欄】システム連携設定!$F:$F,MATCH('【社内使用欄】システム連携用(ブロック別)'!F184,【社内使用欄】システム連携設定!$B:$B,0))+(ROW()-INDEX(【社内使用欄】システム連携設定!$G:$G,MATCH('【社内使用欄】システム連携用(ブロック別)'!F184,【社内使用欄】システム連携設定!$B:$B,0))))&amp;
            ":"&amp;
            INDEX(【社内使用欄】システム連携設定!$E:$E,MATCH('【社内使用欄】システム連携用(ブロック別)'!F184,【社内使用欄】システム連携設定!$B:$B,0))&amp;
            (INDEX(【社内使用欄】システム連携設定!$F:$F,MATCH('【社内使用欄】システム連携用(ブロック別)'!F184,【社内使用欄】システム連携設定!$B:$B,0))+(ROW()-INDEX(【社内使用欄】システム連携設定!$G:$G,MATCH('【社内使用欄】システム連携用(ブロック別)'!F184,【社内使用欄】システム連携設定!$B:$B,0))))
        )
    )=0,
    "",
    SUM(
        INDIRECT(
            "'"&amp;
            INDEX(【社内使用欄】システム連携設定!$C:$C,MATCH('【社内使用欄】システム連携用(ブロック別)'!F184,【社内使用欄】システム連携設定!$B:$B,0))&amp;
            "'!"&amp;
            INDEX(【社内使用欄】システム連携設定!$D:$D,MATCH('【社内使用欄】システム連携用(ブロック別)'!F184,【社内使用欄】システム連携設定!$B:$B,0))&amp;
            (INDEX(【社内使用欄】システム連携設定!$F:$F,MATCH('【社内使用欄】システム連携用(ブロック別)'!F184,【社内使用欄】システム連携設定!$B:$B,0))+(ROW()-INDEX(【社内使用欄】システム連携設定!$G:$G,MATCH('【社内使用欄】システム連携用(ブロック別)'!F184,【社内使用欄】システム連携設定!$B:$B,0))))&amp;
            ":"&amp;
            INDEX(【社内使用欄】システム連携設定!$E:$E,MATCH('【社内使用欄】システム連携用(ブロック別)'!F184,【社内使用欄】システム連携設定!$B:$B,0))&amp;
            (INDEX(【社内使用欄】システム連携設定!$F:$F,MATCH('【社内使用欄】システム連携用(ブロック別)'!F184,【社内使用欄】システム連携設定!$B:$B,0))+(ROW()-INDEX(【社内使用欄】システム連携設定!$G:$G,MATCH('【社内使用欄】システム連携用(ブロック別)'!F184,【社内使用欄】システム連携設定!$B:$B,0))))
        )
    )
)</f>
        <v/>
      </c>
      <c r="D184" s="82" t="str">
        <f t="shared" ca="1" si="13"/>
        <v/>
      </c>
      <c r="E184" s="79" t="str">
        <f t="shared" ca="1" si="10"/>
        <v/>
      </c>
      <c r="F184" s="91" t="s">
        <v>430</v>
      </c>
      <c r="G184" s="90" t="str">
        <f>"'"&amp;INDEX(【社内使用欄】システム連携設定!$C:$C,MATCH('【社内使用欄】システム連携用(ブロック別)'!F184,【社内使用欄】システム連携設定!$B:$B,0))&amp;"'!"&amp;INDEX(【社内使用欄】システム連携設定!$D:$D,MATCH('【社内使用欄】システム連携用(ブロック別)'!F184,【社内使用欄】システム連携設定!$B:$B,0))&amp;(INDEX(【社内使用欄】システム連携設定!$F:$F,MATCH('【社内使用欄】システム連携用(ブロック別)'!F184,【社内使用欄】システム連携設定!$B:$B,0))+(ROW()-INDEX(【社内使用欄】システム連携設定!$G:$G,MATCH('【社内使用欄】システム連携用(ブロック別)'!F184,【社内使用欄】システム連携設定!$B:$B,0))))</f>
        <v>'I八万'!F30</v>
      </c>
    </row>
    <row r="185" spans="1:7">
      <c r="A185" t="s">
        <v>317</v>
      </c>
      <c r="B185" s="85" t="s">
        <v>559</v>
      </c>
      <c r="C185" t="str">
        <f ca="1">IF(
    SUM(
        INDIRECT(
            "'"&amp;
            INDEX(【社内使用欄】システム連携設定!$C:$C,MATCH('【社内使用欄】システム連携用(ブロック別)'!F185,【社内使用欄】システム連携設定!$B:$B,0))&amp;
            "'!"&amp;
            INDEX(【社内使用欄】システム連携設定!$D:$D,MATCH('【社内使用欄】システム連携用(ブロック別)'!F185,【社内使用欄】システム連携設定!$B:$B,0))&amp;
            (INDEX(【社内使用欄】システム連携設定!$F:$F,MATCH('【社内使用欄】システム連携用(ブロック別)'!F185,【社内使用欄】システム連携設定!$B:$B,0))+(ROW()-INDEX(【社内使用欄】システム連携設定!$G:$G,MATCH('【社内使用欄】システム連携用(ブロック別)'!F185,【社内使用欄】システム連携設定!$B:$B,0))))&amp;
            ":"&amp;
            INDEX(【社内使用欄】システム連携設定!$E:$E,MATCH('【社内使用欄】システム連携用(ブロック別)'!F185,【社内使用欄】システム連携設定!$B:$B,0))&amp;
            (INDEX(【社内使用欄】システム連携設定!$F:$F,MATCH('【社内使用欄】システム連携用(ブロック別)'!F185,【社内使用欄】システム連携設定!$B:$B,0))+(ROW()-INDEX(【社内使用欄】システム連携設定!$G:$G,MATCH('【社内使用欄】システム連携用(ブロック別)'!F185,【社内使用欄】システム連携設定!$B:$B,0))))
        )
    )=0,
    "",
    SUM(
        INDIRECT(
            "'"&amp;
            INDEX(【社内使用欄】システム連携設定!$C:$C,MATCH('【社内使用欄】システム連携用(ブロック別)'!F185,【社内使用欄】システム連携設定!$B:$B,0))&amp;
            "'!"&amp;
            INDEX(【社内使用欄】システム連携設定!$D:$D,MATCH('【社内使用欄】システム連携用(ブロック別)'!F185,【社内使用欄】システム連携設定!$B:$B,0))&amp;
            (INDEX(【社内使用欄】システム連携設定!$F:$F,MATCH('【社内使用欄】システム連携用(ブロック別)'!F185,【社内使用欄】システム連携設定!$B:$B,0))+(ROW()-INDEX(【社内使用欄】システム連携設定!$G:$G,MATCH('【社内使用欄】システム連携用(ブロック別)'!F185,【社内使用欄】システム連携設定!$B:$B,0))))&amp;
            ":"&amp;
            INDEX(【社内使用欄】システム連携設定!$E:$E,MATCH('【社内使用欄】システム連携用(ブロック別)'!F185,【社内使用欄】システム連携設定!$B:$B,0))&amp;
            (INDEX(【社内使用欄】システム連携設定!$F:$F,MATCH('【社内使用欄】システム連携用(ブロック別)'!F185,【社内使用欄】システム連携設定!$B:$B,0))+(ROW()-INDEX(【社内使用欄】システム連携設定!$G:$G,MATCH('【社内使用欄】システム連携用(ブロック別)'!F185,【社内使用欄】システム連携設定!$B:$B,0))))
        )
    )
)</f>
        <v/>
      </c>
      <c r="D185" s="82" t="str">
        <f t="shared" ref="D185:D186" ca="1" si="16">IF(AND(ISNUMBER(INDIRECT(G185)),NOT(ISNUMBER(INDIRECT(LEFT(G185,FIND("!",G185))&amp;CHAR(CODE(MID(G185,FIND("!",G185)+1,1))+1)&amp;MID(G185,FIND("!",G185)+2,99)))),NOT(ISNUMBER(INDIRECT(LEFT(G185,FIND("!",G185))&amp;CHAR(CODE(MID(G185,FIND("!",G185)+1,1))+2)&amp;MID(G185,FIND("!",G185)+2,99))))),"戸建",
IF(AND(NOT(ISNUMBER(INDIRECT(G185))),ISNUMBER(INDIRECT(LEFT(G185,FIND("!",G185))&amp;CHAR(CODE(MID(G185,FIND("!",G185)+1,1))+1)&amp;MID(G185,FIND("!",G185)+2,99))),NOT(ISNUMBER(INDIRECT(LEFT(G185,FIND("!",G185))&amp;CHAR(CODE(MID(G185,FIND("!",G185)+1,1))+2)&amp;MID(G185,FIND("!",G185)+2,99))))),"集合",
IF(AND(ISNUMBER(INDIRECT(G185)),ISNUMBER(INDIRECT(LEFT(G185,FIND("!",G185))&amp;CHAR(CODE(MID(G185,FIND("!",G185)+1,1))+1)&amp;MID(G185,FIND("!",G185)+2,99))),NOT(ISNUMBER(INDIRECT(LEFT(G185,FIND("!",G185))&amp;CHAR(CODE(MID(G185,FIND("!",G185)+1,1))+2)&amp;MID(G185,FIND("!",G185)+2,99))))),"事業所除外",
IF(AND(NOT(ISNUMBER(INDIRECT(G185))),NOT(ISNUMBER(INDIRECT(LEFT(G185,FIND("!",G185))&amp;CHAR(CODE(MID(G185,FIND("!",G185)+1,1))+1)&amp;MID(G185,FIND("!",G185)+2,99)))),ISNUMBER(INDIRECT(LEFT(G185,FIND("!",G185))&amp;CHAR(CODE(MID(G185,FIND("!",G185)+1,1))+2)&amp;MID(G185,FIND("!",G185)+2,99)))),"全戸",
IF(OR(AND(ISNUMBER(INDIRECT(LEFT(G185,FIND("!",G185))&amp;CHAR(CODE(MID(G185,FIND("!",G185)+1,1))+2)&amp;MID(G185,FIND("!",G185)+2,99))),ISNUMBER(INDIRECT(G185))),AND(ISNUMBER(INDIRECT(LEFT(G185,FIND("!",G185))&amp;CHAR(CODE(MID(G185,FIND("!",G185)+1,1))+2)&amp;MID(G185,FIND("!",G185)+2,99))),ISNUMBER(INDIRECT(LEFT(G185,FIND("!",G185))&amp;CHAR(CODE(MID(G185,FIND("!",G185)+1,1))+1)&amp;MID(G185,FIND("!",G185)+2,99))))),"エラー","")))))</f>
        <v/>
      </c>
      <c r="E185" s="79" t="str">
        <f t="shared" ca="1" si="10"/>
        <v/>
      </c>
      <c r="F185" s="91" t="s">
        <v>430</v>
      </c>
      <c r="G185" s="90" t="str">
        <f>"'"&amp;INDEX(【社内使用欄】システム連携設定!$C:$C,MATCH('【社内使用欄】システム連携用(ブロック別)'!F185,【社内使用欄】システム連携設定!$B:$B,0))&amp;"'!"&amp;INDEX(【社内使用欄】システム連携設定!$D:$D,MATCH('【社内使用欄】システム連携用(ブロック別)'!F185,【社内使用欄】システム連携設定!$B:$B,0))&amp;(INDEX(【社内使用欄】システム連携設定!$F:$F,MATCH('【社内使用欄】システム連携用(ブロック別)'!F185,【社内使用欄】システム連携設定!$B:$B,0))+(ROW()-INDEX(【社内使用欄】システム連携設定!$G:$G,MATCH('【社内使用欄】システム連携用(ブロック別)'!F185,【社内使用欄】システム連携設定!$B:$B,0))))</f>
        <v>'I八万'!F31</v>
      </c>
    </row>
    <row r="186" spans="1:7" hidden="1">
      <c r="A186" t="s">
        <v>317</v>
      </c>
      <c r="B186" s="85" t="s">
        <v>560</v>
      </c>
      <c r="C186" t="str">
        <f ca="1">IF(
    SUM(
        INDIRECT(
            "'"&amp;
            INDEX(【社内使用欄】システム連携設定!$C:$C,MATCH('【社内使用欄】システム連携用(ブロック別)'!F186,【社内使用欄】システム連携設定!$B:$B,0))&amp;
            "'!"&amp;
            INDEX(【社内使用欄】システム連携設定!$D:$D,MATCH('【社内使用欄】システム連携用(ブロック別)'!F186,【社内使用欄】システム連携設定!$B:$B,0))&amp;
            (INDEX(【社内使用欄】システム連携設定!$F:$F,MATCH('【社内使用欄】システム連携用(ブロック別)'!F186,【社内使用欄】システム連携設定!$B:$B,0))+(ROW()-INDEX(【社内使用欄】システム連携設定!$G:$G,MATCH('【社内使用欄】システム連携用(ブロック別)'!F186,【社内使用欄】システム連携設定!$B:$B,0))))&amp;
            ":"&amp;
            INDEX(【社内使用欄】システム連携設定!$E:$E,MATCH('【社内使用欄】システム連携用(ブロック別)'!F186,【社内使用欄】システム連携設定!$B:$B,0))&amp;
            (INDEX(【社内使用欄】システム連携設定!$F:$F,MATCH('【社内使用欄】システム連携用(ブロック別)'!F186,【社内使用欄】システム連携設定!$B:$B,0))+(ROW()-INDEX(【社内使用欄】システム連携設定!$G:$G,MATCH('【社内使用欄】システム連携用(ブロック別)'!F186,【社内使用欄】システム連携設定!$B:$B,0))))
        )
    )=0,
    "",
    SUM(
        INDIRECT(
            "'"&amp;
            INDEX(【社内使用欄】システム連携設定!$C:$C,MATCH('【社内使用欄】システム連携用(ブロック別)'!F186,【社内使用欄】システム連携設定!$B:$B,0))&amp;
            "'!"&amp;
            INDEX(【社内使用欄】システム連携設定!$D:$D,MATCH('【社内使用欄】システム連携用(ブロック別)'!F186,【社内使用欄】システム連携設定!$B:$B,0))&amp;
            (INDEX(【社内使用欄】システム連携設定!$F:$F,MATCH('【社内使用欄】システム連携用(ブロック別)'!F186,【社内使用欄】システム連携設定!$B:$B,0))+(ROW()-INDEX(【社内使用欄】システム連携設定!$G:$G,MATCH('【社内使用欄】システム連携用(ブロック別)'!F186,【社内使用欄】システム連携設定!$B:$B,0))))&amp;
            ":"&amp;
            INDEX(【社内使用欄】システム連携設定!$E:$E,MATCH('【社内使用欄】システム連携用(ブロック別)'!F186,【社内使用欄】システム連携設定!$B:$B,0))&amp;
            (INDEX(【社内使用欄】システム連携設定!$F:$F,MATCH('【社内使用欄】システム連携用(ブロック別)'!F186,【社内使用欄】システム連携設定!$B:$B,0))+(ROW()-INDEX(【社内使用欄】システム連携設定!$G:$G,MATCH('【社内使用欄】システム連携用(ブロック別)'!F186,【社内使用欄】システム連携設定!$B:$B,0))))
        )
    )
)</f>
        <v/>
      </c>
      <c r="D186" s="82" t="str">
        <f t="shared" ca="1" si="16"/>
        <v/>
      </c>
      <c r="E186" s="79" t="str">
        <f t="shared" ca="1" si="10"/>
        <v/>
      </c>
      <c r="F186" s="91" t="s">
        <v>431</v>
      </c>
      <c r="G186" s="90" t="str">
        <f>"'"&amp;INDEX(【社内使用欄】システム連携設定!$C:$C,MATCH('【社内使用欄】システム連携用(ブロック別)'!F186,【社内使用欄】システム連携設定!$B:$B,0))&amp;"'!"&amp;INDEX(【社内使用欄】システム連携設定!$D:$D,MATCH('【社内使用欄】システム連携用(ブロック別)'!F186,【社内使用欄】システム連携設定!$B:$B,0))&amp;(INDEX(【社内使用欄】システム連携設定!$F:$F,MATCH('【社内使用欄】システム連携用(ブロック別)'!F186,【社内使用欄】システム連携設定!$B:$B,0))+(ROW()-INDEX(【社内使用欄】システム連携設定!$G:$G,MATCH('【社内使用欄】システム連携用(ブロック別)'!F186,【社内使用欄】システム連携設定!$B:$B,0))))</f>
        <v>'J津田'!F5</v>
      </c>
    </row>
    <row r="187" spans="1:7" hidden="1">
      <c r="A187" t="s">
        <v>317</v>
      </c>
      <c r="B187" s="85" t="s">
        <v>561</v>
      </c>
      <c r="C187" t="str">
        <f ca="1">IF(
    SUM(
        INDIRECT(
            "'"&amp;
            INDEX(【社内使用欄】システム連携設定!$C:$C,MATCH('【社内使用欄】システム連携用(ブロック別)'!F187,【社内使用欄】システム連携設定!$B:$B,0))&amp;
            "'!"&amp;
            INDEX(【社内使用欄】システム連携設定!$D:$D,MATCH('【社内使用欄】システム連携用(ブロック別)'!F187,【社内使用欄】システム連携設定!$B:$B,0))&amp;
            (INDEX(【社内使用欄】システム連携設定!$F:$F,MATCH('【社内使用欄】システム連携用(ブロック別)'!F187,【社内使用欄】システム連携設定!$B:$B,0))+(ROW()-INDEX(【社内使用欄】システム連携設定!$G:$G,MATCH('【社内使用欄】システム連携用(ブロック別)'!F187,【社内使用欄】システム連携設定!$B:$B,0))))&amp;
            ":"&amp;
            INDEX(【社内使用欄】システム連携設定!$E:$E,MATCH('【社内使用欄】システム連携用(ブロック別)'!F187,【社内使用欄】システム連携設定!$B:$B,0))&amp;
            (INDEX(【社内使用欄】システム連携設定!$F:$F,MATCH('【社内使用欄】システム連携用(ブロック別)'!F187,【社内使用欄】システム連携設定!$B:$B,0))+(ROW()-INDEX(【社内使用欄】システム連携設定!$G:$G,MATCH('【社内使用欄】システム連携用(ブロック別)'!F187,【社内使用欄】システム連携設定!$B:$B,0))))
        )
    )=0,
    "",
    SUM(
        INDIRECT(
            "'"&amp;
            INDEX(【社内使用欄】システム連携設定!$C:$C,MATCH('【社内使用欄】システム連携用(ブロック別)'!F187,【社内使用欄】システム連携設定!$B:$B,0))&amp;
            "'!"&amp;
            INDEX(【社内使用欄】システム連携設定!$D:$D,MATCH('【社内使用欄】システム連携用(ブロック別)'!F187,【社内使用欄】システム連携設定!$B:$B,0))&amp;
            (INDEX(【社内使用欄】システム連携設定!$F:$F,MATCH('【社内使用欄】システム連携用(ブロック別)'!F187,【社内使用欄】システム連携設定!$B:$B,0))+(ROW()-INDEX(【社内使用欄】システム連携設定!$G:$G,MATCH('【社内使用欄】システム連携用(ブロック別)'!F187,【社内使用欄】システム連携設定!$B:$B,0))))&amp;
            ":"&amp;
            INDEX(【社内使用欄】システム連携設定!$E:$E,MATCH('【社内使用欄】システム連携用(ブロック別)'!F187,【社内使用欄】システム連携設定!$B:$B,0))&amp;
            (INDEX(【社内使用欄】システム連携設定!$F:$F,MATCH('【社内使用欄】システム連携用(ブロック別)'!F187,【社内使用欄】システム連携設定!$B:$B,0))+(ROW()-INDEX(【社内使用欄】システム連携設定!$G:$G,MATCH('【社内使用欄】システム連携用(ブロック別)'!F187,【社内使用欄】システム連携設定!$B:$B,0))))
        )
    )
)</f>
        <v/>
      </c>
      <c r="D187" s="82" t="str">
        <f t="shared" ref="D187:D206" ca="1" si="17">IF(AND(ISNUMBER(INDIRECT(G187)),NOT(ISNUMBER(INDIRECT(LEFT(G187,FIND("!",G187))&amp;CHAR(CODE(MID(G187,FIND("!",G187)+1,1))+1)&amp;MID(G187,FIND("!",G187)+2,99)))),NOT(ISNUMBER(INDIRECT(LEFT(G187,FIND("!",G187))&amp;CHAR(CODE(MID(G187,FIND("!",G187)+1,1))+2)&amp;MID(G187,FIND("!",G187)+2,99))))),"戸建",
IF(AND(NOT(ISNUMBER(INDIRECT(G187))),ISNUMBER(INDIRECT(LEFT(G187,FIND("!",G187))&amp;CHAR(CODE(MID(G187,FIND("!",G187)+1,1))+1)&amp;MID(G187,FIND("!",G187)+2,99))),NOT(ISNUMBER(INDIRECT(LEFT(G187,FIND("!",G187))&amp;CHAR(CODE(MID(G187,FIND("!",G187)+1,1))+2)&amp;MID(G187,FIND("!",G187)+2,99))))),"集合",
IF(AND(ISNUMBER(INDIRECT(G187)),ISNUMBER(INDIRECT(LEFT(G187,FIND("!",G187))&amp;CHAR(CODE(MID(G187,FIND("!",G187)+1,1))+1)&amp;MID(G187,FIND("!",G187)+2,99))),NOT(ISNUMBER(INDIRECT(LEFT(G187,FIND("!",G187))&amp;CHAR(CODE(MID(G187,FIND("!",G187)+1,1))+2)&amp;MID(G187,FIND("!",G187)+2,99))))),"事業所除外",
IF(AND(NOT(ISNUMBER(INDIRECT(G187))),NOT(ISNUMBER(INDIRECT(LEFT(G187,FIND("!",G187))&amp;CHAR(CODE(MID(G187,FIND("!",G187)+1,1))+1)&amp;MID(G187,FIND("!",G187)+2,99)))),ISNUMBER(INDIRECT(LEFT(G187,FIND("!",G187))&amp;CHAR(CODE(MID(G187,FIND("!",G187)+1,1))+2)&amp;MID(G187,FIND("!",G187)+2,99)))),"全戸",
IF(OR(AND(ISNUMBER(INDIRECT(LEFT(G187,FIND("!",G187))&amp;CHAR(CODE(MID(G187,FIND("!",G187)+1,1))+2)&amp;MID(G187,FIND("!",G187)+2,99))),ISNUMBER(INDIRECT(G187))),AND(ISNUMBER(INDIRECT(LEFT(G187,FIND("!",G187))&amp;CHAR(CODE(MID(G187,FIND("!",G187)+1,1))+2)&amp;MID(G187,FIND("!",G187)+2,99))),ISNUMBER(INDIRECT(LEFT(G187,FIND("!",G187))&amp;CHAR(CODE(MID(G187,FIND("!",G187)+1,1))+1)&amp;MID(G187,FIND("!",G187)+2,99))))),"エラー","")))))</f>
        <v/>
      </c>
      <c r="E187" s="79" t="str">
        <f t="shared" ca="1" si="10"/>
        <v/>
      </c>
      <c r="F187" s="91" t="s">
        <v>431</v>
      </c>
      <c r="G187" s="90" t="str">
        <f>"'"&amp;INDEX(【社内使用欄】システム連携設定!$C:$C,MATCH('【社内使用欄】システム連携用(ブロック別)'!F187,【社内使用欄】システム連携設定!$B:$B,0))&amp;"'!"&amp;INDEX(【社内使用欄】システム連携設定!$D:$D,MATCH('【社内使用欄】システム連携用(ブロック別)'!F187,【社内使用欄】システム連携設定!$B:$B,0))&amp;(INDEX(【社内使用欄】システム連携設定!$F:$F,MATCH('【社内使用欄】システム連携用(ブロック別)'!F187,【社内使用欄】システム連携設定!$B:$B,0))+(ROW()-INDEX(【社内使用欄】システム連携設定!$G:$G,MATCH('【社内使用欄】システム連携用(ブロック別)'!F187,【社内使用欄】システム連携設定!$B:$B,0))))</f>
        <v>'J津田'!F6</v>
      </c>
    </row>
    <row r="188" spans="1:7" hidden="1">
      <c r="A188" t="s">
        <v>317</v>
      </c>
      <c r="B188" s="85" t="s">
        <v>562</v>
      </c>
      <c r="C188" t="str">
        <f ca="1">IF(
    SUM(
        INDIRECT(
            "'"&amp;
            INDEX(【社内使用欄】システム連携設定!$C:$C,MATCH('【社内使用欄】システム連携用(ブロック別)'!F188,【社内使用欄】システム連携設定!$B:$B,0))&amp;
            "'!"&amp;
            INDEX(【社内使用欄】システム連携設定!$D:$D,MATCH('【社内使用欄】システム連携用(ブロック別)'!F188,【社内使用欄】システム連携設定!$B:$B,0))&amp;
            (INDEX(【社内使用欄】システム連携設定!$F:$F,MATCH('【社内使用欄】システム連携用(ブロック別)'!F188,【社内使用欄】システム連携設定!$B:$B,0))+(ROW()-INDEX(【社内使用欄】システム連携設定!$G:$G,MATCH('【社内使用欄】システム連携用(ブロック別)'!F188,【社内使用欄】システム連携設定!$B:$B,0))))&amp;
            ":"&amp;
            INDEX(【社内使用欄】システム連携設定!$E:$E,MATCH('【社内使用欄】システム連携用(ブロック別)'!F188,【社内使用欄】システム連携設定!$B:$B,0))&amp;
            (INDEX(【社内使用欄】システム連携設定!$F:$F,MATCH('【社内使用欄】システム連携用(ブロック別)'!F188,【社内使用欄】システム連携設定!$B:$B,0))+(ROW()-INDEX(【社内使用欄】システム連携設定!$G:$G,MATCH('【社内使用欄】システム連携用(ブロック別)'!F188,【社内使用欄】システム連携設定!$B:$B,0))))
        )
    )=0,
    "",
    SUM(
        INDIRECT(
            "'"&amp;
            INDEX(【社内使用欄】システム連携設定!$C:$C,MATCH('【社内使用欄】システム連携用(ブロック別)'!F188,【社内使用欄】システム連携設定!$B:$B,0))&amp;
            "'!"&amp;
            INDEX(【社内使用欄】システム連携設定!$D:$D,MATCH('【社内使用欄】システム連携用(ブロック別)'!F188,【社内使用欄】システム連携設定!$B:$B,0))&amp;
            (INDEX(【社内使用欄】システム連携設定!$F:$F,MATCH('【社内使用欄】システム連携用(ブロック別)'!F188,【社内使用欄】システム連携設定!$B:$B,0))+(ROW()-INDEX(【社内使用欄】システム連携設定!$G:$G,MATCH('【社内使用欄】システム連携用(ブロック別)'!F188,【社内使用欄】システム連携設定!$B:$B,0))))&amp;
            ":"&amp;
            INDEX(【社内使用欄】システム連携設定!$E:$E,MATCH('【社内使用欄】システム連携用(ブロック別)'!F188,【社内使用欄】システム連携設定!$B:$B,0))&amp;
            (INDEX(【社内使用欄】システム連携設定!$F:$F,MATCH('【社内使用欄】システム連携用(ブロック別)'!F188,【社内使用欄】システム連携設定!$B:$B,0))+(ROW()-INDEX(【社内使用欄】システム連携設定!$G:$G,MATCH('【社内使用欄】システム連携用(ブロック別)'!F188,【社内使用欄】システム連携設定!$B:$B,0))))
        )
    )
)</f>
        <v/>
      </c>
      <c r="D188" s="82" t="str">
        <f t="shared" ca="1" si="17"/>
        <v/>
      </c>
      <c r="E188" s="79" t="str">
        <f t="shared" ca="1" si="10"/>
        <v/>
      </c>
      <c r="F188" s="91" t="s">
        <v>431</v>
      </c>
      <c r="G188" s="90" t="str">
        <f>"'"&amp;INDEX(【社内使用欄】システム連携設定!$C:$C,MATCH('【社内使用欄】システム連携用(ブロック別)'!F188,【社内使用欄】システム連携設定!$B:$B,0))&amp;"'!"&amp;INDEX(【社内使用欄】システム連携設定!$D:$D,MATCH('【社内使用欄】システム連携用(ブロック別)'!F188,【社内使用欄】システム連携設定!$B:$B,0))&amp;(INDEX(【社内使用欄】システム連携設定!$F:$F,MATCH('【社内使用欄】システム連携用(ブロック別)'!F188,【社内使用欄】システム連携設定!$B:$B,0))+(ROW()-INDEX(【社内使用欄】システム連携設定!$G:$G,MATCH('【社内使用欄】システム連携用(ブロック別)'!F188,【社内使用欄】システム連携設定!$B:$B,0))))</f>
        <v>'J津田'!F7</v>
      </c>
    </row>
    <row r="189" spans="1:7" hidden="1">
      <c r="A189" t="s">
        <v>317</v>
      </c>
      <c r="B189" s="85" t="s">
        <v>563</v>
      </c>
      <c r="C189" t="str">
        <f ca="1">IF(
    SUM(
        INDIRECT(
            "'"&amp;
            INDEX(【社内使用欄】システム連携設定!$C:$C,MATCH('【社内使用欄】システム連携用(ブロック別)'!F189,【社内使用欄】システム連携設定!$B:$B,0))&amp;
            "'!"&amp;
            INDEX(【社内使用欄】システム連携設定!$D:$D,MATCH('【社内使用欄】システム連携用(ブロック別)'!F189,【社内使用欄】システム連携設定!$B:$B,0))&amp;
            (INDEX(【社内使用欄】システム連携設定!$F:$F,MATCH('【社内使用欄】システム連携用(ブロック別)'!F189,【社内使用欄】システム連携設定!$B:$B,0))+(ROW()-INDEX(【社内使用欄】システム連携設定!$G:$G,MATCH('【社内使用欄】システム連携用(ブロック別)'!F189,【社内使用欄】システム連携設定!$B:$B,0))))&amp;
            ":"&amp;
            INDEX(【社内使用欄】システム連携設定!$E:$E,MATCH('【社内使用欄】システム連携用(ブロック別)'!F189,【社内使用欄】システム連携設定!$B:$B,0))&amp;
            (INDEX(【社内使用欄】システム連携設定!$F:$F,MATCH('【社内使用欄】システム連携用(ブロック別)'!F189,【社内使用欄】システム連携設定!$B:$B,0))+(ROW()-INDEX(【社内使用欄】システム連携設定!$G:$G,MATCH('【社内使用欄】システム連携用(ブロック別)'!F189,【社内使用欄】システム連携設定!$B:$B,0))))
        )
    )=0,
    "",
    SUM(
        INDIRECT(
            "'"&amp;
            INDEX(【社内使用欄】システム連携設定!$C:$C,MATCH('【社内使用欄】システム連携用(ブロック別)'!F189,【社内使用欄】システム連携設定!$B:$B,0))&amp;
            "'!"&amp;
            INDEX(【社内使用欄】システム連携設定!$D:$D,MATCH('【社内使用欄】システム連携用(ブロック別)'!F189,【社内使用欄】システム連携設定!$B:$B,0))&amp;
            (INDEX(【社内使用欄】システム連携設定!$F:$F,MATCH('【社内使用欄】システム連携用(ブロック別)'!F189,【社内使用欄】システム連携設定!$B:$B,0))+(ROW()-INDEX(【社内使用欄】システム連携設定!$G:$G,MATCH('【社内使用欄】システム連携用(ブロック別)'!F189,【社内使用欄】システム連携設定!$B:$B,0))))&amp;
            ":"&amp;
            INDEX(【社内使用欄】システム連携設定!$E:$E,MATCH('【社内使用欄】システム連携用(ブロック別)'!F189,【社内使用欄】システム連携設定!$B:$B,0))&amp;
            (INDEX(【社内使用欄】システム連携設定!$F:$F,MATCH('【社内使用欄】システム連携用(ブロック別)'!F189,【社内使用欄】システム連携設定!$B:$B,0))+(ROW()-INDEX(【社内使用欄】システム連携設定!$G:$G,MATCH('【社内使用欄】システム連携用(ブロック別)'!F189,【社内使用欄】システム連携設定!$B:$B,0))))
        )
    )
)</f>
        <v/>
      </c>
      <c r="D189" s="82" t="str">
        <f t="shared" ca="1" si="17"/>
        <v/>
      </c>
      <c r="E189" s="79" t="str">
        <f t="shared" ca="1" si="10"/>
        <v/>
      </c>
      <c r="F189" s="91" t="s">
        <v>431</v>
      </c>
      <c r="G189" s="90" t="str">
        <f>"'"&amp;INDEX(【社内使用欄】システム連携設定!$C:$C,MATCH('【社内使用欄】システム連携用(ブロック別)'!F189,【社内使用欄】システム連携設定!$B:$B,0))&amp;"'!"&amp;INDEX(【社内使用欄】システム連携設定!$D:$D,MATCH('【社内使用欄】システム連携用(ブロック別)'!F189,【社内使用欄】システム連携設定!$B:$B,0))&amp;(INDEX(【社内使用欄】システム連携設定!$F:$F,MATCH('【社内使用欄】システム連携用(ブロック別)'!F189,【社内使用欄】システム連携設定!$B:$B,0))+(ROW()-INDEX(【社内使用欄】システム連携設定!$G:$G,MATCH('【社内使用欄】システム連携用(ブロック別)'!F189,【社内使用欄】システム連携設定!$B:$B,0))))</f>
        <v>'J津田'!F8</v>
      </c>
    </row>
    <row r="190" spans="1:7" hidden="1">
      <c r="A190" t="s">
        <v>317</v>
      </c>
      <c r="B190" s="85" t="s">
        <v>564</v>
      </c>
      <c r="C190" t="str">
        <f ca="1">IF(
    SUM(
        INDIRECT(
            "'"&amp;
            INDEX(【社内使用欄】システム連携設定!$C:$C,MATCH('【社内使用欄】システム連携用(ブロック別)'!F190,【社内使用欄】システム連携設定!$B:$B,0))&amp;
            "'!"&amp;
            INDEX(【社内使用欄】システム連携設定!$D:$D,MATCH('【社内使用欄】システム連携用(ブロック別)'!F190,【社内使用欄】システム連携設定!$B:$B,0))&amp;
            (INDEX(【社内使用欄】システム連携設定!$F:$F,MATCH('【社内使用欄】システム連携用(ブロック別)'!F190,【社内使用欄】システム連携設定!$B:$B,0))+(ROW()-INDEX(【社内使用欄】システム連携設定!$G:$G,MATCH('【社内使用欄】システム連携用(ブロック別)'!F190,【社内使用欄】システム連携設定!$B:$B,0))))&amp;
            ":"&amp;
            INDEX(【社内使用欄】システム連携設定!$E:$E,MATCH('【社内使用欄】システム連携用(ブロック別)'!F190,【社内使用欄】システム連携設定!$B:$B,0))&amp;
            (INDEX(【社内使用欄】システム連携設定!$F:$F,MATCH('【社内使用欄】システム連携用(ブロック別)'!F190,【社内使用欄】システム連携設定!$B:$B,0))+(ROW()-INDEX(【社内使用欄】システム連携設定!$G:$G,MATCH('【社内使用欄】システム連携用(ブロック別)'!F190,【社内使用欄】システム連携設定!$B:$B,0))))
        )
    )=0,
    "",
    SUM(
        INDIRECT(
            "'"&amp;
            INDEX(【社内使用欄】システム連携設定!$C:$C,MATCH('【社内使用欄】システム連携用(ブロック別)'!F190,【社内使用欄】システム連携設定!$B:$B,0))&amp;
            "'!"&amp;
            INDEX(【社内使用欄】システム連携設定!$D:$D,MATCH('【社内使用欄】システム連携用(ブロック別)'!F190,【社内使用欄】システム連携設定!$B:$B,0))&amp;
            (INDEX(【社内使用欄】システム連携設定!$F:$F,MATCH('【社内使用欄】システム連携用(ブロック別)'!F190,【社内使用欄】システム連携設定!$B:$B,0))+(ROW()-INDEX(【社内使用欄】システム連携設定!$G:$G,MATCH('【社内使用欄】システム連携用(ブロック別)'!F190,【社内使用欄】システム連携設定!$B:$B,0))))&amp;
            ":"&amp;
            INDEX(【社内使用欄】システム連携設定!$E:$E,MATCH('【社内使用欄】システム連携用(ブロック別)'!F190,【社内使用欄】システム連携設定!$B:$B,0))&amp;
            (INDEX(【社内使用欄】システム連携設定!$F:$F,MATCH('【社内使用欄】システム連携用(ブロック別)'!F190,【社内使用欄】システム連携設定!$B:$B,0))+(ROW()-INDEX(【社内使用欄】システム連携設定!$G:$G,MATCH('【社内使用欄】システム連携用(ブロック別)'!F190,【社内使用欄】システム連携設定!$B:$B,0))))
        )
    )
)</f>
        <v/>
      </c>
      <c r="D190" s="82" t="str">
        <f t="shared" ca="1" si="17"/>
        <v/>
      </c>
      <c r="E190" s="79" t="str">
        <f t="shared" ca="1" si="10"/>
        <v/>
      </c>
      <c r="F190" s="91" t="s">
        <v>431</v>
      </c>
      <c r="G190" s="90" t="str">
        <f>"'"&amp;INDEX(【社内使用欄】システム連携設定!$C:$C,MATCH('【社内使用欄】システム連携用(ブロック別)'!F190,【社内使用欄】システム連携設定!$B:$B,0))&amp;"'!"&amp;INDEX(【社内使用欄】システム連携設定!$D:$D,MATCH('【社内使用欄】システム連携用(ブロック別)'!F190,【社内使用欄】システム連携設定!$B:$B,0))&amp;(INDEX(【社内使用欄】システム連携設定!$F:$F,MATCH('【社内使用欄】システム連携用(ブロック別)'!F190,【社内使用欄】システム連携設定!$B:$B,0))+(ROW()-INDEX(【社内使用欄】システム連携設定!$G:$G,MATCH('【社内使用欄】システム連携用(ブロック別)'!F190,【社内使用欄】システム連携設定!$B:$B,0))))</f>
        <v>'J津田'!F9</v>
      </c>
    </row>
    <row r="191" spans="1:7" hidden="1">
      <c r="A191" t="s">
        <v>317</v>
      </c>
      <c r="B191" s="85" t="s">
        <v>565</v>
      </c>
      <c r="C191" t="str">
        <f ca="1">IF(
    SUM(
        INDIRECT(
            "'"&amp;
            INDEX(【社内使用欄】システム連携設定!$C:$C,MATCH('【社内使用欄】システム連携用(ブロック別)'!F191,【社内使用欄】システム連携設定!$B:$B,0))&amp;
            "'!"&amp;
            INDEX(【社内使用欄】システム連携設定!$D:$D,MATCH('【社内使用欄】システム連携用(ブロック別)'!F191,【社内使用欄】システム連携設定!$B:$B,0))&amp;
            (INDEX(【社内使用欄】システム連携設定!$F:$F,MATCH('【社内使用欄】システム連携用(ブロック別)'!F191,【社内使用欄】システム連携設定!$B:$B,0))+(ROW()-INDEX(【社内使用欄】システム連携設定!$G:$G,MATCH('【社内使用欄】システム連携用(ブロック別)'!F191,【社内使用欄】システム連携設定!$B:$B,0))))&amp;
            ":"&amp;
            INDEX(【社内使用欄】システム連携設定!$E:$E,MATCH('【社内使用欄】システム連携用(ブロック別)'!F191,【社内使用欄】システム連携設定!$B:$B,0))&amp;
            (INDEX(【社内使用欄】システム連携設定!$F:$F,MATCH('【社内使用欄】システム連携用(ブロック別)'!F191,【社内使用欄】システム連携設定!$B:$B,0))+(ROW()-INDEX(【社内使用欄】システム連携設定!$G:$G,MATCH('【社内使用欄】システム連携用(ブロック別)'!F191,【社内使用欄】システム連携設定!$B:$B,0))))
        )
    )=0,
    "",
    SUM(
        INDIRECT(
            "'"&amp;
            INDEX(【社内使用欄】システム連携設定!$C:$C,MATCH('【社内使用欄】システム連携用(ブロック別)'!F191,【社内使用欄】システム連携設定!$B:$B,0))&amp;
            "'!"&amp;
            INDEX(【社内使用欄】システム連携設定!$D:$D,MATCH('【社内使用欄】システム連携用(ブロック別)'!F191,【社内使用欄】システム連携設定!$B:$B,0))&amp;
            (INDEX(【社内使用欄】システム連携設定!$F:$F,MATCH('【社内使用欄】システム連携用(ブロック別)'!F191,【社内使用欄】システム連携設定!$B:$B,0))+(ROW()-INDEX(【社内使用欄】システム連携設定!$G:$G,MATCH('【社内使用欄】システム連携用(ブロック別)'!F191,【社内使用欄】システム連携設定!$B:$B,0))))&amp;
            ":"&amp;
            INDEX(【社内使用欄】システム連携設定!$E:$E,MATCH('【社内使用欄】システム連携用(ブロック別)'!F191,【社内使用欄】システム連携設定!$B:$B,0))&amp;
            (INDEX(【社内使用欄】システム連携設定!$F:$F,MATCH('【社内使用欄】システム連携用(ブロック別)'!F191,【社内使用欄】システム連携設定!$B:$B,0))+(ROW()-INDEX(【社内使用欄】システム連携設定!$G:$G,MATCH('【社内使用欄】システム連携用(ブロック別)'!F191,【社内使用欄】システム連携設定!$B:$B,0))))
        )
    )
)</f>
        <v/>
      </c>
      <c r="D191" s="82" t="str">
        <f t="shared" ca="1" si="17"/>
        <v/>
      </c>
      <c r="E191" s="79" t="str">
        <f t="shared" ca="1" si="10"/>
        <v/>
      </c>
      <c r="F191" s="91" t="s">
        <v>431</v>
      </c>
      <c r="G191" s="90" t="str">
        <f>"'"&amp;INDEX(【社内使用欄】システム連携設定!$C:$C,MATCH('【社内使用欄】システム連携用(ブロック別)'!F191,【社内使用欄】システム連携設定!$B:$B,0))&amp;"'!"&amp;INDEX(【社内使用欄】システム連携設定!$D:$D,MATCH('【社内使用欄】システム連携用(ブロック別)'!F191,【社内使用欄】システム連携設定!$B:$B,0))&amp;(INDEX(【社内使用欄】システム連携設定!$F:$F,MATCH('【社内使用欄】システム連携用(ブロック別)'!F191,【社内使用欄】システム連携設定!$B:$B,0))+(ROW()-INDEX(【社内使用欄】システム連携設定!$G:$G,MATCH('【社内使用欄】システム連携用(ブロック別)'!F191,【社内使用欄】システム連携設定!$B:$B,0))))</f>
        <v>'J津田'!F10</v>
      </c>
    </row>
    <row r="192" spans="1:7" hidden="1">
      <c r="A192" t="s">
        <v>317</v>
      </c>
      <c r="B192" s="85" t="s">
        <v>566</v>
      </c>
      <c r="C192" t="str">
        <f ca="1">IF(
    SUM(
        INDIRECT(
            "'"&amp;
            INDEX(【社内使用欄】システム連携設定!$C:$C,MATCH('【社内使用欄】システム連携用(ブロック別)'!F192,【社内使用欄】システム連携設定!$B:$B,0))&amp;
            "'!"&amp;
            INDEX(【社内使用欄】システム連携設定!$D:$D,MATCH('【社内使用欄】システム連携用(ブロック別)'!F192,【社内使用欄】システム連携設定!$B:$B,0))&amp;
            (INDEX(【社内使用欄】システム連携設定!$F:$F,MATCH('【社内使用欄】システム連携用(ブロック別)'!F192,【社内使用欄】システム連携設定!$B:$B,0))+(ROW()-INDEX(【社内使用欄】システム連携設定!$G:$G,MATCH('【社内使用欄】システム連携用(ブロック別)'!F192,【社内使用欄】システム連携設定!$B:$B,0))))&amp;
            ":"&amp;
            INDEX(【社内使用欄】システム連携設定!$E:$E,MATCH('【社内使用欄】システム連携用(ブロック別)'!F192,【社内使用欄】システム連携設定!$B:$B,0))&amp;
            (INDEX(【社内使用欄】システム連携設定!$F:$F,MATCH('【社内使用欄】システム連携用(ブロック別)'!F192,【社内使用欄】システム連携設定!$B:$B,0))+(ROW()-INDEX(【社内使用欄】システム連携設定!$G:$G,MATCH('【社内使用欄】システム連携用(ブロック別)'!F192,【社内使用欄】システム連携設定!$B:$B,0))))
        )
    )=0,
    "",
    SUM(
        INDIRECT(
            "'"&amp;
            INDEX(【社内使用欄】システム連携設定!$C:$C,MATCH('【社内使用欄】システム連携用(ブロック別)'!F192,【社内使用欄】システム連携設定!$B:$B,0))&amp;
            "'!"&amp;
            INDEX(【社内使用欄】システム連携設定!$D:$D,MATCH('【社内使用欄】システム連携用(ブロック別)'!F192,【社内使用欄】システム連携設定!$B:$B,0))&amp;
            (INDEX(【社内使用欄】システム連携設定!$F:$F,MATCH('【社内使用欄】システム連携用(ブロック別)'!F192,【社内使用欄】システム連携設定!$B:$B,0))+(ROW()-INDEX(【社内使用欄】システム連携設定!$G:$G,MATCH('【社内使用欄】システム連携用(ブロック別)'!F192,【社内使用欄】システム連携設定!$B:$B,0))))&amp;
            ":"&amp;
            INDEX(【社内使用欄】システム連携設定!$E:$E,MATCH('【社内使用欄】システム連携用(ブロック別)'!F192,【社内使用欄】システム連携設定!$B:$B,0))&amp;
            (INDEX(【社内使用欄】システム連携設定!$F:$F,MATCH('【社内使用欄】システム連携用(ブロック別)'!F192,【社内使用欄】システム連携設定!$B:$B,0))+(ROW()-INDEX(【社内使用欄】システム連携設定!$G:$G,MATCH('【社内使用欄】システム連携用(ブロック別)'!F192,【社内使用欄】システム連携設定!$B:$B,0))))
        )
    )
)</f>
        <v/>
      </c>
      <c r="D192" s="82" t="str">
        <f t="shared" ca="1" si="17"/>
        <v/>
      </c>
      <c r="E192" s="79" t="str">
        <f t="shared" ca="1" si="10"/>
        <v/>
      </c>
      <c r="F192" s="91" t="s">
        <v>431</v>
      </c>
      <c r="G192" s="90" t="str">
        <f>"'"&amp;INDEX(【社内使用欄】システム連携設定!$C:$C,MATCH('【社内使用欄】システム連携用(ブロック別)'!F192,【社内使用欄】システム連携設定!$B:$B,0))&amp;"'!"&amp;INDEX(【社内使用欄】システム連携設定!$D:$D,MATCH('【社内使用欄】システム連携用(ブロック別)'!F192,【社内使用欄】システム連携設定!$B:$B,0))&amp;(INDEX(【社内使用欄】システム連携設定!$F:$F,MATCH('【社内使用欄】システム連携用(ブロック別)'!F192,【社内使用欄】システム連携設定!$B:$B,0))+(ROW()-INDEX(【社内使用欄】システム連携設定!$G:$G,MATCH('【社内使用欄】システム連携用(ブロック別)'!F192,【社内使用欄】システム連携設定!$B:$B,0))))</f>
        <v>'J津田'!F11</v>
      </c>
    </row>
    <row r="193" spans="1:7" hidden="1">
      <c r="A193" t="s">
        <v>317</v>
      </c>
      <c r="B193" s="85" t="s">
        <v>567</v>
      </c>
      <c r="C193" t="str">
        <f ca="1">IF(
    SUM(
        INDIRECT(
            "'"&amp;
            INDEX(【社内使用欄】システム連携設定!$C:$C,MATCH('【社内使用欄】システム連携用(ブロック別)'!F193,【社内使用欄】システム連携設定!$B:$B,0))&amp;
            "'!"&amp;
            INDEX(【社内使用欄】システム連携設定!$D:$D,MATCH('【社内使用欄】システム連携用(ブロック別)'!F193,【社内使用欄】システム連携設定!$B:$B,0))&amp;
            (INDEX(【社内使用欄】システム連携設定!$F:$F,MATCH('【社内使用欄】システム連携用(ブロック別)'!F193,【社内使用欄】システム連携設定!$B:$B,0))+(ROW()-INDEX(【社内使用欄】システム連携設定!$G:$G,MATCH('【社内使用欄】システム連携用(ブロック別)'!F193,【社内使用欄】システム連携設定!$B:$B,0))))&amp;
            ":"&amp;
            INDEX(【社内使用欄】システム連携設定!$E:$E,MATCH('【社内使用欄】システム連携用(ブロック別)'!F193,【社内使用欄】システム連携設定!$B:$B,0))&amp;
            (INDEX(【社内使用欄】システム連携設定!$F:$F,MATCH('【社内使用欄】システム連携用(ブロック別)'!F193,【社内使用欄】システム連携設定!$B:$B,0))+(ROW()-INDEX(【社内使用欄】システム連携設定!$G:$G,MATCH('【社内使用欄】システム連携用(ブロック別)'!F193,【社内使用欄】システム連携設定!$B:$B,0))))
        )
    )=0,
    "",
    SUM(
        INDIRECT(
            "'"&amp;
            INDEX(【社内使用欄】システム連携設定!$C:$C,MATCH('【社内使用欄】システム連携用(ブロック別)'!F193,【社内使用欄】システム連携設定!$B:$B,0))&amp;
            "'!"&amp;
            INDEX(【社内使用欄】システム連携設定!$D:$D,MATCH('【社内使用欄】システム連携用(ブロック別)'!F193,【社内使用欄】システム連携設定!$B:$B,0))&amp;
            (INDEX(【社内使用欄】システム連携設定!$F:$F,MATCH('【社内使用欄】システム連携用(ブロック別)'!F193,【社内使用欄】システム連携設定!$B:$B,0))+(ROW()-INDEX(【社内使用欄】システム連携設定!$G:$G,MATCH('【社内使用欄】システム連携用(ブロック別)'!F193,【社内使用欄】システム連携設定!$B:$B,0))))&amp;
            ":"&amp;
            INDEX(【社内使用欄】システム連携設定!$E:$E,MATCH('【社内使用欄】システム連携用(ブロック別)'!F193,【社内使用欄】システム連携設定!$B:$B,0))&amp;
            (INDEX(【社内使用欄】システム連携設定!$F:$F,MATCH('【社内使用欄】システム連携用(ブロック別)'!F193,【社内使用欄】システム連携設定!$B:$B,0))+(ROW()-INDEX(【社内使用欄】システム連携設定!$G:$G,MATCH('【社内使用欄】システム連携用(ブロック別)'!F193,【社内使用欄】システム連携設定!$B:$B,0))))
        )
    )
)</f>
        <v/>
      </c>
      <c r="D193" s="82" t="str">
        <f t="shared" ca="1" si="17"/>
        <v/>
      </c>
      <c r="E193" s="79" t="str">
        <f t="shared" ca="1" si="10"/>
        <v/>
      </c>
      <c r="F193" s="91" t="s">
        <v>431</v>
      </c>
      <c r="G193" s="90" t="str">
        <f>"'"&amp;INDEX(【社内使用欄】システム連携設定!$C:$C,MATCH('【社内使用欄】システム連携用(ブロック別)'!F193,【社内使用欄】システム連携設定!$B:$B,0))&amp;"'!"&amp;INDEX(【社内使用欄】システム連携設定!$D:$D,MATCH('【社内使用欄】システム連携用(ブロック別)'!F193,【社内使用欄】システム連携設定!$B:$B,0))&amp;(INDEX(【社内使用欄】システム連携設定!$F:$F,MATCH('【社内使用欄】システム連携用(ブロック別)'!F193,【社内使用欄】システム連携設定!$B:$B,0))+(ROW()-INDEX(【社内使用欄】システム連携設定!$G:$G,MATCH('【社内使用欄】システム連携用(ブロック別)'!F193,【社内使用欄】システム連携設定!$B:$B,0))))</f>
        <v>'J津田'!F12</v>
      </c>
    </row>
    <row r="194" spans="1:7" hidden="1">
      <c r="A194" t="s">
        <v>317</v>
      </c>
      <c r="B194" s="85" t="s">
        <v>568</v>
      </c>
      <c r="C194" t="str">
        <f ca="1">IF(
    SUM(
        INDIRECT(
            "'"&amp;
            INDEX(【社内使用欄】システム連携設定!$C:$C,MATCH('【社内使用欄】システム連携用(ブロック別)'!F194,【社内使用欄】システム連携設定!$B:$B,0))&amp;
            "'!"&amp;
            INDEX(【社内使用欄】システム連携設定!$D:$D,MATCH('【社内使用欄】システム連携用(ブロック別)'!F194,【社内使用欄】システム連携設定!$B:$B,0))&amp;
            (INDEX(【社内使用欄】システム連携設定!$F:$F,MATCH('【社内使用欄】システム連携用(ブロック別)'!F194,【社内使用欄】システム連携設定!$B:$B,0))+(ROW()-INDEX(【社内使用欄】システム連携設定!$G:$G,MATCH('【社内使用欄】システム連携用(ブロック別)'!F194,【社内使用欄】システム連携設定!$B:$B,0))))&amp;
            ":"&amp;
            INDEX(【社内使用欄】システム連携設定!$E:$E,MATCH('【社内使用欄】システム連携用(ブロック別)'!F194,【社内使用欄】システム連携設定!$B:$B,0))&amp;
            (INDEX(【社内使用欄】システム連携設定!$F:$F,MATCH('【社内使用欄】システム連携用(ブロック別)'!F194,【社内使用欄】システム連携設定!$B:$B,0))+(ROW()-INDEX(【社内使用欄】システム連携設定!$G:$G,MATCH('【社内使用欄】システム連携用(ブロック別)'!F194,【社内使用欄】システム連携設定!$B:$B,0))))
        )
    )=0,
    "",
    SUM(
        INDIRECT(
            "'"&amp;
            INDEX(【社内使用欄】システム連携設定!$C:$C,MATCH('【社内使用欄】システム連携用(ブロック別)'!F194,【社内使用欄】システム連携設定!$B:$B,0))&amp;
            "'!"&amp;
            INDEX(【社内使用欄】システム連携設定!$D:$D,MATCH('【社内使用欄】システム連携用(ブロック別)'!F194,【社内使用欄】システム連携設定!$B:$B,0))&amp;
            (INDEX(【社内使用欄】システム連携設定!$F:$F,MATCH('【社内使用欄】システム連携用(ブロック別)'!F194,【社内使用欄】システム連携設定!$B:$B,0))+(ROW()-INDEX(【社内使用欄】システム連携設定!$G:$G,MATCH('【社内使用欄】システム連携用(ブロック別)'!F194,【社内使用欄】システム連携設定!$B:$B,0))))&amp;
            ":"&amp;
            INDEX(【社内使用欄】システム連携設定!$E:$E,MATCH('【社内使用欄】システム連携用(ブロック別)'!F194,【社内使用欄】システム連携設定!$B:$B,0))&amp;
            (INDEX(【社内使用欄】システム連携設定!$F:$F,MATCH('【社内使用欄】システム連携用(ブロック別)'!F194,【社内使用欄】システム連携設定!$B:$B,0))+(ROW()-INDEX(【社内使用欄】システム連携設定!$G:$G,MATCH('【社内使用欄】システム連携用(ブロック別)'!F194,【社内使用欄】システム連携設定!$B:$B,0))))
        )
    )
)</f>
        <v/>
      </c>
      <c r="D194" s="82" t="str">
        <f t="shared" ca="1" si="17"/>
        <v/>
      </c>
      <c r="E194" s="79" t="str">
        <f t="shared" ca="1" si="10"/>
        <v/>
      </c>
      <c r="F194" s="91" t="s">
        <v>431</v>
      </c>
      <c r="G194" s="90" t="str">
        <f>"'"&amp;INDEX(【社内使用欄】システム連携設定!$C:$C,MATCH('【社内使用欄】システム連携用(ブロック別)'!F194,【社内使用欄】システム連携設定!$B:$B,0))&amp;"'!"&amp;INDEX(【社内使用欄】システム連携設定!$D:$D,MATCH('【社内使用欄】システム連携用(ブロック別)'!F194,【社内使用欄】システム連携設定!$B:$B,0))&amp;(INDEX(【社内使用欄】システム連携設定!$F:$F,MATCH('【社内使用欄】システム連携用(ブロック別)'!F194,【社内使用欄】システム連携設定!$B:$B,0))+(ROW()-INDEX(【社内使用欄】システム連携設定!$G:$G,MATCH('【社内使用欄】システム連携用(ブロック別)'!F194,【社内使用欄】システム連携設定!$B:$B,0))))</f>
        <v>'J津田'!F13</v>
      </c>
    </row>
    <row r="195" spans="1:7" hidden="1">
      <c r="A195" t="s">
        <v>317</v>
      </c>
      <c r="B195" s="85" t="s">
        <v>569</v>
      </c>
      <c r="C195" t="str">
        <f ca="1">IF(
    SUM(
        INDIRECT(
            "'"&amp;
            INDEX(【社内使用欄】システム連携設定!$C:$C,MATCH('【社内使用欄】システム連携用(ブロック別)'!F195,【社内使用欄】システム連携設定!$B:$B,0))&amp;
            "'!"&amp;
            INDEX(【社内使用欄】システム連携設定!$D:$D,MATCH('【社内使用欄】システム連携用(ブロック別)'!F195,【社内使用欄】システム連携設定!$B:$B,0))&amp;
            (INDEX(【社内使用欄】システム連携設定!$F:$F,MATCH('【社内使用欄】システム連携用(ブロック別)'!F195,【社内使用欄】システム連携設定!$B:$B,0))+(ROW()-INDEX(【社内使用欄】システム連携設定!$G:$G,MATCH('【社内使用欄】システム連携用(ブロック別)'!F195,【社内使用欄】システム連携設定!$B:$B,0))))&amp;
            ":"&amp;
            INDEX(【社内使用欄】システム連携設定!$E:$E,MATCH('【社内使用欄】システム連携用(ブロック別)'!F195,【社内使用欄】システム連携設定!$B:$B,0))&amp;
            (INDEX(【社内使用欄】システム連携設定!$F:$F,MATCH('【社内使用欄】システム連携用(ブロック別)'!F195,【社内使用欄】システム連携設定!$B:$B,0))+(ROW()-INDEX(【社内使用欄】システム連携設定!$G:$G,MATCH('【社内使用欄】システム連携用(ブロック別)'!F195,【社内使用欄】システム連携設定!$B:$B,0))))
        )
    )=0,
    "",
    SUM(
        INDIRECT(
            "'"&amp;
            INDEX(【社内使用欄】システム連携設定!$C:$C,MATCH('【社内使用欄】システム連携用(ブロック別)'!F195,【社内使用欄】システム連携設定!$B:$B,0))&amp;
            "'!"&amp;
            INDEX(【社内使用欄】システム連携設定!$D:$D,MATCH('【社内使用欄】システム連携用(ブロック別)'!F195,【社内使用欄】システム連携設定!$B:$B,0))&amp;
            (INDEX(【社内使用欄】システム連携設定!$F:$F,MATCH('【社内使用欄】システム連携用(ブロック別)'!F195,【社内使用欄】システム連携設定!$B:$B,0))+(ROW()-INDEX(【社内使用欄】システム連携設定!$G:$G,MATCH('【社内使用欄】システム連携用(ブロック別)'!F195,【社内使用欄】システム連携設定!$B:$B,0))))&amp;
            ":"&amp;
            INDEX(【社内使用欄】システム連携設定!$E:$E,MATCH('【社内使用欄】システム連携用(ブロック別)'!F195,【社内使用欄】システム連携設定!$B:$B,0))&amp;
            (INDEX(【社内使用欄】システム連携設定!$F:$F,MATCH('【社内使用欄】システム連携用(ブロック別)'!F195,【社内使用欄】システム連携設定!$B:$B,0))+(ROW()-INDEX(【社内使用欄】システム連携設定!$G:$G,MATCH('【社内使用欄】システム連携用(ブロック別)'!F195,【社内使用欄】システム連携設定!$B:$B,0))))
        )
    )
)</f>
        <v/>
      </c>
      <c r="D195" s="82" t="str">
        <f t="shared" ca="1" si="17"/>
        <v/>
      </c>
      <c r="E195" s="79" t="str">
        <f t="shared" ca="1" si="10"/>
        <v/>
      </c>
      <c r="F195" s="91" t="s">
        <v>431</v>
      </c>
      <c r="G195" s="90" t="str">
        <f>"'"&amp;INDEX(【社内使用欄】システム連携設定!$C:$C,MATCH('【社内使用欄】システム連携用(ブロック別)'!F195,【社内使用欄】システム連携設定!$B:$B,0))&amp;"'!"&amp;INDEX(【社内使用欄】システム連携設定!$D:$D,MATCH('【社内使用欄】システム連携用(ブロック別)'!F195,【社内使用欄】システム連携設定!$B:$B,0))&amp;(INDEX(【社内使用欄】システム連携設定!$F:$F,MATCH('【社内使用欄】システム連携用(ブロック別)'!F195,【社内使用欄】システム連携設定!$B:$B,0))+(ROW()-INDEX(【社内使用欄】システム連携設定!$G:$G,MATCH('【社内使用欄】システム連携用(ブロック別)'!F195,【社内使用欄】システム連携設定!$B:$B,0))))</f>
        <v>'J津田'!F14</v>
      </c>
    </row>
    <row r="196" spans="1:7" hidden="1">
      <c r="A196" t="s">
        <v>317</v>
      </c>
      <c r="B196" s="85" t="s">
        <v>570</v>
      </c>
      <c r="C196" t="str">
        <f ca="1">IF(
    SUM(
        INDIRECT(
            "'"&amp;
            INDEX(【社内使用欄】システム連携設定!$C:$C,MATCH('【社内使用欄】システム連携用(ブロック別)'!F196,【社内使用欄】システム連携設定!$B:$B,0))&amp;
            "'!"&amp;
            INDEX(【社内使用欄】システム連携設定!$D:$D,MATCH('【社内使用欄】システム連携用(ブロック別)'!F196,【社内使用欄】システム連携設定!$B:$B,0))&amp;
            (INDEX(【社内使用欄】システム連携設定!$F:$F,MATCH('【社内使用欄】システム連携用(ブロック別)'!F196,【社内使用欄】システム連携設定!$B:$B,0))+(ROW()-INDEX(【社内使用欄】システム連携設定!$G:$G,MATCH('【社内使用欄】システム連携用(ブロック別)'!F196,【社内使用欄】システム連携設定!$B:$B,0))))&amp;
            ":"&amp;
            INDEX(【社内使用欄】システム連携設定!$E:$E,MATCH('【社内使用欄】システム連携用(ブロック別)'!F196,【社内使用欄】システム連携設定!$B:$B,0))&amp;
            (INDEX(【社内使用欄】システム連携設定!$F:$F,MATCH('【社内使用欄】システム連携用(ブロック別)'!F196,【社内使用欄】システム連携設定!$B:$B,0))+(ROW()-INDEX(【社内使用欄】システム連携設定!$G:$G,MATCH('【社内使用欄】システム連携用(ブロック別)'!F196,【社内使用欄】システム連携設定!$B:$B,0))))
        )
    )=0,
    "",
    SUM(
        INDIRECT(
            "'"&amp;
            INDEX(【社内使用欄】システム連携設定!$C:$C,MATCH('【社内使用欄】システム連携用(ブロック別)'!F196,【社内使用欄】システム連携設定!$B:$B,0))&amp;
            "'!"&amp;
            INDEX(【社内使用欄】システム連携設定!$D:$D,MATCH('【社内使用欄】システム連携用(ブロック別)'!F196,【社内使用欄】システム連携設定!$B:$B,0))&amp;
            (INDEX(【社内使用欄】システム連携設定!$F:$F,MATCH('【社内使用欄】システム連携用(ブロック別)'!F196,【社内使用欄】システム連携設定!$B:$B,0))+(ROW()-INDEX(【社内使用欄】システム連携設定!$G:$G,MATCH('【社内使用欄】システム連携用(ブロック別)'!F196,【社内使用欄】システム連携設定!$B:$B,0))))&amp;
            ":"&amp;
            INDEX(【社内使用欄】システム連携設定!$E:$E,MATCH('【社内使用欄】システム連携用(ブロック別)'!F196,【社内使用欄】システム連携設定!$B:$B,0))&amp;
            (INDEX(【社内使用欄】システム連携設定!$F:$F,MATCH('【社内使用欄】システム連携用(ブロック別)'!F196,【社内使用欄】システム連携設定!$B:$B,0))+(ROW()-INDEX(【社内使用欄】システム連携設定!$G:$G,MATCH('【社内使用欄】システム連携用(ブロック別)'!F196,【社内使用欄】システム連携設定!$B:$B,0))))
        )
    )
)</f>
        <v/>
      </c>
      <c r="D196" s="82" t="str">
        <f t="shared" ca="1" si="17"/>
        <v/>
      </c>
      <c r="E196" s="79" t="str">
        <f t="shared" ca="1" si="10"/>
        <v/>
      </c>
      <c r="F196" s="91" t="s">
        <v>431</v>
      </c>
      <c r="G196" s="90" t="str">
        <f>"'"&amp;INDEX(【社内使用欄】システム連携設定!$C:$C,MATCH('【社内使用欄】システム連携用(ブロック別)'!F196,【社内使用欄】システム連携設定!$B:$B,0))&amp;"'!"&amp;INDEX(【社内使用欄】システム連携設定!$D:$D,MATCH('【社内使用欄】システム連携用(ブロック別)'!F196,【社内使用欄】システム連携設定!$B:$B,0))&amp;(INDEX(【社内使用欄】システム連携設定!$F:$F,MATCH('【社内使用欄】システム連携用(ブロック別)'!F196,【社内使用欄】システム連携設定!$B:$B,0))+(ROW()-INDEX(【社内使用欄】システム連携設定!$G:$G,MATCH('【社内使用欄】システム連携用(ブロック別)'!F196,【社内使用欄】システム連携設定!$B:$B,0))))</f>
        <v>'J津田'!F15</v>
      </c>
    </row>
    <row r="197" spans="1:7" hidden="1">
      <c r="A197" t="s">
        <v>317</v>
      </c>
      <c r="B197" s="85" t="s">
        <v>571</v>
      </c>
      <c r="C197" t="str">
        <f ca="1">IF(
    SUM(
        INDIRECT(
            "'"&amp;
            INDEX(【社内使用欄】システム連携設定!$C:$C,MATCH('【社内使用欄】システム連携用(ブロック別)'!F197,【社内使用欄】システム連携設定!$B:$B,0))&amp;
            "'!"&amp;
            INDEX(【社内使用欄】システム連携設定!$D:$D,MATCH('【社内使用欄】システム連携用(ブロック別)'!F197,【社内使用欄】システム連携設定!$B:$B,0))&amp;
            (INDEX(【社内使用欄】システム連携設定!$F:$F,MATCH('【社内使用欄】システム連携用(ブロック別)'!F197,【社内使用欄】システム連携設定!$B:$B,0))+(ROW()-INDEX(【社内使用欄】システム連携設定!$G:$G,MATCH('【社内使用欄】システム連携用(ブロック別)'!F197,【社内使用欄】システム連携設定!$B:$B,0))))&amp;
            ":"&amp;
            INDEX(【社内使用欄】システム連携設定!$E:$E,MATCH('【社内使用欄】システム連携用(ブロック別)'!F197,【社内使用欄】システム連携設定!$B:$B,0))&amp;
            (INDEX(【社内使用欄】システム連携設定!$F:$F,MATCH('【社内使用欄】システム連携用(ブロック別)'!F197,【社内使用欄】システム連携設定!$B:$B,0))+(ROW()-INDEX(【社内使用欄】システム連携設定!$G:$G,MATCH('【社内使用欄】システム連携用(ブロック別)'!F197,【社内使用欄】システム連携設定!$B:$B,0))))
        )
    )=0,
    "",
    SUM(
        INDIRECT(
            "'"&amp;
            INDEX(【社内使用欄】システム連携設定!$C:$C,MATCH('【社内使用欄】システム連携用(ブロック別)'!F197,【社内使用欄】システム連携設定!$B:$B,0))&amp;
            "'!"&amp;
            INDEX(【社内使用欄】システム連携設定!$D:$D,MATCH('【社内使用欄】システム連携用(ブロック別)'!F197,【社内使用欄】システム連携設定!$B:$B,0))&amp;
            (INDEX(【社内使用欄】システム連携設定!$F:$F,MATCH('【社内使用欄】システム連携用(ブロック別)'!F197,【社内使用欄】システム連携設定!$B:$B,0))+(ROW()-INDEX(【社内使用欄】システム連携設定!$G:$G,MATCH('【社内使用欄】システム連携用(ブロック別)'!F197,【社内使用欄】システム連携設定!$B:$B,0))))&amp;
            ":"&amp;
            INDEX(【社内使用欄】システム連携設定!$E:$E,MATCH('【社内使用欄】システム連携用(ブロック別)'!F197,【社内使用欄】システム連携設定!$B:$B,0))&amp;
            (INDEX(【社内使用欄】システム連携設定!$F:$F,MATCH('【社内使用欄】システム連携用(ブロック別)'!F197,【社内使用欄】システム連携設定!$B:$B,0))+(ROW()-INDEX(【社内使用欄】システム連携設定!$G:$G,MATCH('【社内使用欄】システム連携用(ブロック別)'!F197,【社内使用欄】システム連携設定!$B:$B,0))))
        )
    )
)</f>
        <v/>
      </c>
      <c r="D197" s="82" t="str">
        <f t="shared" ca="1" si="17"/>
        <v/>
      </c>
      <c r="E197" s="79" t="str">
        <f t="shared" ca="1" si="10"/>
        <v/>
      </c>
      <c r="F197" s="91" t="s">
        <v>431</v>
      </c>
      <c r="G197" s="90" t="str">
        <f>"'"&amp;INDEX(【社内使用欄】システム連携設定!$C:$C,MATCH('【社内使用欄】システム連携用(ブロック別)'!F197,【社内使用欄】システム連携設定!$B:$B,0))&amp;"'!"&amp;INDEX(【社内使用欄】システム連携設定!$D:$D,MATCH('【社内使用欄】システム連携用(ブロック別)'!F197,【社内使用欄】システム連携設定!$B:$B,0))&amp;(INDEX(【社内使用欄】システム連携設定!$F:$F,MATCH('【社内使用欄】システム連携用(ブロック別)'!F197,【社内使用欄】システム連携設定!$B:$B,0))+(ROW()-INDEX(【社内使用欄】システム連携設定!$G:$G,MATCH('【社内使用欄】システム連携用(ブロック別)'!F197,【社内使用欄】システム連携設定!$B:$B,0))))</f>
        <v>'J津田'!F16</v>
      </c>
    </row>
    <row r="198" spans="1:7" hidden="1">
      <c r="A198" t="s">
        <v>317</v>
      </c>
      <c r="B198" s="85" t="s">
        <v>572</v>
      </c>
      <c r="C198" t="str">
        <f ca="1">IF(
    SUM(
        INDIRECT(
            "'"&amp;
            INDEX(【社内使用欄】システム連携設定!$C:$C,MATCH('【社内使用欄】システム連携用(ブロック別)'!F198,【社内使用欄】システム連携設定!$B:$B,0))&amp;
            "'!"&amp;
            INDEX(【社内使用欄】システム連携設定!$D:$D,MATCH('【社内使用欄】システム連携用(ブロック別)'!F198,【社内使用欄】システム連携設定!$B:$B,0))&amp;
            (INDEX(【社内使用欄】システム連携設定!$F:$F,MATCH('【社内使用欄】システム連携用(ブロック別)'!F198,【社内使用欄】システム連携設定!$B:$B,0))+(ROW()-INDEX(【社内使用欄】システム連携設定!$G:$G,MATCH('【社内使用欄】システム連携用(ブロック別)'!F198,【社内使用欄】システム連携設定!$B:$B,0))))&amp;
            ":"&amp;
            INDEX(【社内使用欄】システム連携設定!$E:$E,MATCH('【社内使用欄】システム連携用(ブロック別)'!F198,【社内使用欄】システム連携設定!$B:$B,0))&amp;
            (INDEX(【社内使用欄】システム連携設定!$F:$F,MATCH('【社内使用欄】システム連携用(ブロック別)'!F198,【社内使用欄】システム連携設定!$B:$B,0))+(ROW()-INDEX(【社内使用欄】システム連携設定!$G:$G,MATCH('【社内使用欄】システム連携用(ブロック別)'!F198,【社内使用欄】システム連携設定!$B:$B,0))))
        )
    )=0,
    "",
    SUM(
        INDIRECT(
            "'"&amp;
            INDEX(【社内使用欄】システム連携設定!$C:$C,MATCH('【社内使用欄】システム連携用(ブロック別)'!F198,【社内使用欄】システム連携設定!$B:$B,0))&amp;
            "'!"&amp;
            INDEX(【社内使用欄】システム連携設定!$D:$D,MATCH('【社内使用欄】システム連携用(ブロック別)'!F198,【社内使用欄】システム連携設定!$B:$B,0))&amp;
            (INDEX(【社内使用欄】システム連携設定!$F:$F,MATCH('【社内使用欄】システム連携用(ブロック別)'!F198,【社内使用欄】システム連携設定!$B:$B,0))+(ROW()-INDEX(【社内使用欄】システム連携設定!$G:$G,MATCH('【社内使用欄】システム連携用(ブロック別)'!F198,【社内使用欄】システム連携設定!$B:$B,0))))&amp;
            ":"&amp;
            INDEX(【社内使用欄】システム連携設定!$E:$E,MATCH('【社内使用欄】システム連携用(ブロック別)'!F198,【社内使用欄】システム連携設定!$B:$B,0))&amp;
            (INDEX(【社内使用欄】システム連携設定!$F:$F,MATCH('【社内使用欄】システム連携用(ブロック別)'!F198,【社内使用欄】システム連携設定!$B:$B,0))+(ROW()-INDEX(【社内使用欄】システム連携設定!$G:$G,MATCH('【社内使用欄】システム連携用(ブロック別)'!F198,【社内使用欄】システム連携設定!$B:$B,0))))
        )
    )
)</f>
        <v/>
      </c>
      <c r="D198" s="82" t="str">
        <f t="shared" ca="1" si="17"/>
        <v/>
      </c>
      <c r="E198" s="79" t="str">
        <f t="shared" ca="1" si="10"/>
        <v/>
      </c>
      <c r="F198" s="91" t="s">
        <v>431</v>
      </c>
      <c r="G198" s="90" t="str">
        <f>"'"&amp;INDEX(【社内使用欄】システム連携設定!$C:$C,MATCH('【社内使用欄】システム連携用(ブロック別)'!F198,【社内使用欄】システム連携設定!$B:$B,0))&amp;"'!"&amp;INDEX(【社内使用欄】システム連携設定!$D:$D,MATCH('【社内使用欄】システム連携用(ブロック別)'!F198,【社内使用欄】システム連携設定!$B:$B,0))&amp;(INDEX(【社内使用欄】システム連携設定!$F:$F,MATCH('【社内使用欄】システム連携用(ブロック別)'!F198,【社内使用欄】システム連携設定!$B:$B,0))+(ROW()-INDEX(【社内使用欄】システム連携設定!$G:$G,MATCH('【社内使用欄】システム連携用(ブロック別)'!F198,【社内使用欄】システム連携設定!$B:$B,0))))</f>
        <v>'J津田'!F17</v>
      </c>
    </row>
    <row r="199" spans="1:7" hidden="1">
      <c r="A199" t="s">
        <v>317</v>
      </c>
      <c r="B199" s="85" t="s">
        <v>573</v>
      </c>
      <c r="C199" t="str">
        <f ca="1">IF(
    SUM(
        INDIRECT(
            "'"&amp;
            INDEX(【社内使用欄】システム連携設定!$C:$C,MATCH('【社内使用欄】システム連携用(ブロック別)'!F199,【社内使用欄】システム連携設定!$B:$B,0))&amp;
            "'!"&amp;
            INDEX(【社内使用欄】システム連携設定!$D:$D,MATCH('【社内使用欄】システム連携用(ブロック別)'!F199,【社内使用欄】システム連携設定!$B:$B,0))&amp;
            (INDEX(【社内使用欄】システム連携設定!$F:$F,MATCH('【社内使用欄】システム連携用(ブロック別)'!F199,【社内使用欄】システム連携設定!$B:$B,0))+(ROW()-INDEX(【社内使用欄】システム連携設定!$G:$G,MATCH('【社内使用欄】システム連携用(ブロック別)'!F199,【社内使用欄】システム連携設定!$B:$B,0))))&amp;
            ":"&amp;
            INDEX(【社内使用欄】システム連携設定!$E:$E,MATCH('【社内使用欄】システム連携用(ブロック別)'!F199,【社内使用欄】システム連携設定!$B:$B,0))&amp;
            (INDEX(【社内使用欄】システム連携設定!$F:$F,MATCH('【社内使用欄】システム連携用(ブロック別)'!F199,【社内使用欄】システム連携設定!$B:$B,0))+(ROW()-INDEX(【社内使用欄】システム連携設定!$G:$G,MATCH('【社内使用欄】システム連携用(ブロック別)'!F199,【社内使用欄】システム連携設定!$B:$B,0))))
        )
    )=0,
    "",
    SUM(
        INDIRECT(
            "'"&amp;
            INDEX(【社内使用欄】システム連携設定!$C:$C,MATCH('【社内使用欄】システム連携用(ブロック別)'!F199,【社内使用欄】システム連携設定!$B:$B,0))&amp;
            "'!"&amp;
            INDEX(【社内使用欄】システム連携設定!$D:$D,MATCH('【社内使用欄】システム連携用(ブロック別)'!F199,【社内使用欄】システム連携設定!$B:$B,0))&amp;
            (INDEX(【社内使用欄】システム連携設定!$F:$F,MATCH('【社内使用欄】システム連携用(ブロック別)'!F199,【社内使用欄】システム連携設定!$B:$B,0))+(ROW()-INDEX(【社内使用欄】システム連携設定!$G:$G,MATCH('【社内使用欄】システム連携用(ブロック別)'!F199,【社内使用欄】システム連携設定!$B:$B,0))))&amp;
            ":"&amp;
            INDEX(【社内使用欄】システム連携設定!$E:$E,MATCH('【社内使用欄】システム連携用(ブロック別)'!F199,【社内使用欄】システム連携設定!$B:$B,0))&amp;
            (INDEX(【社内使用欄】システム連携設定!$F:$F,MATCH('【社内使用欄】システム連携用(ブロック別)'!F199,【社内使用欄】システム連携設定!$B:$B,0))+(ROW()-INDEX(【社内使用欄】システム連携設定!$G:$G,MATCH('【社内使用欄】システム連携用(ブロック別)'!F199,【社内使用欄】システム連携設定!$B:$B,0))))
        )
    )
)</f>
        <v/>
      </c>
      <c r="D199" s="82" t="str">
        <f t="shared" ca="1" si="17"/>
        <v/>
      </c>
      <c r="E199" s="79" t="str">
        <f t="shared" ca="1" si="10"/>
        <v/>
      </c>
      <c r="F199" s="91" t="s">
        <v>431</v>
      </c>
      <c r="G199" s="90" t="str">
        <f>"'"&amp;INDEX(【社内使用欄】システム連携設定!$C:$C,MATCH('【社内使用欄】システム連携用(ブロック別)'!F199,【社内使用欄】システム連携設定!$B:$B,0))&amp;"'!"&amp;INDEX(【社内使用欄】システム連携設定!$D:$D,MATCH('【社内使用欄】システム連携用(ブロック別)'!F199,【社内使用欄】システム連携設定!$B:$B,0))&amp;(INDEX(【社内使用欄】システム連携設定!$F:$F,MATCH('【社内使用欄】システム連携用(ブロック別)'!F199,【社内使用欄】システム連携設定!$B:$B,0))+(ROW()-INDEX(【社内使用欄】システム連携設定!$G:$G,MATCH('【社内使用欄】システム連携用(ブロック別)'!F199,【社内使用欄】システム連携設定!$B:$B,0))))</f>
        <v>'J津田'!F18</v>
      </c>
    </row>
    <row r="200" spans="1:7" hidden="1">
      <c r="A200" t="s">
        <v>317</v>
      </c>
      <c r="B200" s="85" t="s">
        <v>574</v>
      </c>
      <c r="C200" t="str">
        <f ca="1">IF(
    SUM(
        INDIRECT(
            "'"&amp;
            INDEX(【社内使用欄】システム連携設定!$C:$C,MATCH('【社内使用欄】システム連携用(ブロック別)'!F200,【社内使用欄】システム連携設定!$B:$B,0))&amp;
            "'!"&amp;
            INDEX(【社内使用欄】システム連携設定!$D:$D,MATCH('【社内使用欄】システム連携用(ブロック別)'!F200,【社内使用欄】システム連携設定!$B:$B,0))&amp;
            (INDEX(【社内使用欄】システム連携設定!$F:$F,MATCH('【社内使用欄】システム連携用(ブロック別)'!F200,【社内使用欄】システム連携設定!$B:$B,0))+(ROW()-INDEX(【社内使用欄】システム連携設定!$G:$G,MATCH('【社内使用欄】システム連携用(ブロック別)'!F200,【社内使用欄】システム連携設定!$B:$B,0))))&amp;
            ":"&amp;
            INDEX(【社内使用欄】システム連携設定!$E:$E,MATCH('【社内使用欄】システム連携用(ブロック別)'!F200,【社内使用欄】システム連携設定!$B:$B,0))&amp;
            (INDEX(【社内使用欄】システム連携設定!$F:$F,MATCH('【社内使用欄】システム連携用(ブロック別)'!F200,【社内使用欄】システム連携設定!$B:$B,0))+(ROW()-INDEX(【社内使用欄】システム連携設定!$G:$G,MATCH('【社内使用欄】システム連携用(ブロック別)'!F200,【社内使用欄】システム連携設定!$B:$B,0))))
        )
    )=0,
    "",
    SUM(
        INDIRECT(
            "'"&amp;
            INDEX(【社内使用欄】システム連携設定!$C:$C,MATCH('【社内使用欄】システム連携用(ブロック別)'!F200,【社内使用欄】システム連携設定!$B:$B,0))&amp;
            "'!"&amp;
            INDEX(【社内使用欄】システム連携設定!$D:$D,MATCH('【社内使用欄】システム連携用(ブロック別)'!F200,【社内使用欄】システム連携設定!$B:$B,0))&amp;
            (INDEX(【社内使用欄】システム連携設定!$F:$F,MATCH('【社内使用欄】システム連携用(ブロック別)'!F200,【社内使用欄】システム連携設定!$B:$B,0))+(ROW()-INDEX(【社内使用欄】システム連携設定!$G:$G,MATCH('【社内使用欄】システム連携用(ブロック別)'!F200,【社内使用欄】システム連携設定!$B:$B,0))))&amp;
            ":"&amp;
            INDEX(【社内使用欄】システム連携設定!$E:$E,MATCH('【社内使用欄】システム連携用(ブロック別)'!F200,【社内使用欄】システム連携設定!$B:$B,0))&amp;
            (INDEX(【社内使用欄】システム連携設定!$F:$F,MATCH('【社内使用欄】システム連携用(ブロック別)'!F200,【社内使用欄】システム連携設定!$B:$B,0))+(ROW()-INDEX(【社内使用欄】システム連携設定!$G:$G,MATCH('【社内使用欄】システム連携用(ブロック別)'!F200,【社内使用欄】システム連携設定!$B:$B,0))))
        )
    )
)</f>
        <v/>
      </c>
      <c r="D200" s="82" t="str">
        <f t="shared" ca="1" si="17"/>
        <v/>
      </c>
      <c r="E200" s="79" t="str">
        <f t="shared" ca="1" si="10"/>
        <v/>
      </c>
      <c r="F200" s="91" t="s">
        <v>431</v>
      </c>
      <c r="G200" s="90" t="str">
        <f>"'"&amp;INDEX(【社内使用欄】システム連携設定!$C:$C,MATCH('【社内使用欄】システム連携用(ブロック別)'!F200,【社内使用欄】システム連携設定!$B:$B,0))&amp;"'!"&amp;INDEX(【社内使用欄】システム連携設定!$D:$D,MATCH('【社内使用欄】システム連携用(ブロック別)'!F200,【社内使用欄】システム連携設定!$B:$B,0))&amp;(INDEX(【社内使用欄】システム連携設定!$F:$F,MATCH('【社内使用欄】システム連携用(ブロック別)'!F200,【社内使用欄】システム連携設定!$B:$B,0))+(ROW()-INDEX(【社内使用欄】システム連携設定!$G:$G,MATCH('【社内使用欄】システム連携用(ブロック別)'!F200,【社内使用欄】システム連携設定!$B:$B,0))))</f>
        <v>'J津田'!F19</v>
      </c>
    </row>
    <row r="201" spans="1:7" hidden="1">
      <c r="A201" t="s">
        <v>317</v>
      </c>
      <c r="B201" s="85" t="s">
        <v>575</v>
      </c>
      <c r="C201" t="str">
        <f ca="1">IF(
    SUM(
        INDIRECT(
            "'"&amp;
            INDEX(【社内使用欄】システム連携設定!$C:$C,MATCH('【社内使用欄】システム連携用(ブロック別)'!F201,【社内使用欄】システム連携設定!$B:$B,0))&amp;
            "'!"&amp;
            INDEX(【社内使用欄】システム連携設定!$D:$D,MATCH('【社内使用欄】システム連携用(ブロック別)'!F201,【社内使用欄】システム連携設定!$B:$B,0))&amp;
            (INDEX(【社内使用欄】システム連携設定!$F:$F,MATCH('【社内使用欄】システム連携用(ブロック別)'!F201,【社内使用欄】システム連携設定!$B:$B,0))+(ROW()-INDEX(【社内使用欄】システム連携設定!$G:$G,MATCH('【社内使用欄】システム連携用(ブロック別)'!F201,【社内使用欄】システム連携設定!$B:$B,0))))&amp;
            ":"&amp;
            INDEX(【社内使用欄】システム連携設定!$E:$E,MATCH('【社内使用欄】システム連携用(ブロック別)'!F201,【社内使用欄】システム連携設定!$B:$B,0))&amp;
            (INDEX(【社内使用欄】システム連携設定!$F:$F,MATCH('【社内使用欄】システム連携用(ブロック別)'!F201,【社内使用欄】システム連携設定!$B:$B,0))+(ROW()-INDEX(【社内使用欄】システム連携設定!$G:$G,MATCH('【社内使用欄】システム連携用(ブロック別)'!F201,【社内使用欄】システム連携設定!$B:$B,0))))
        )
    )=0,
    "",
    SUM(
        INDIRECT(
            "'"&amp;
            INDEX(【社内使用欄】システム連携設定!$C:$C,MATCH('【社内使用欄】システム連携用(ブロック別)'!F201,【社内使用欄】システム連携設定!$B:$B,0))&amp;
            "'!"&amp;
            INDEX(【社内使用欄】システム連携設定!$D:$D,MATCH('【社内使用欄】システム連携用(ブロック別)'!F201,【社内使用欄】システム連携設定!$B:$B,0))&amp;
            (INDEX(【社内使用欄】システム連携設定!$F:$F,MATCH('【社内使用欄】システム連携用(ブロック別)'!F201,【社内使用欄】システム連携設定!$B:$B,0))+(ROW()-INDEX(【社内使用欄】システム連携設定!$G:$G,MATCH('【社内使用欄】システム連携用(ブロック別)'!F201,【社内使用欄】システム連携設定!$B:$B,0))))&amp;
            ":"&amp;
            INDEX(【社内使用欄】システム連携設定!$E:$E,MATCH('【社内使用欄】システム連携用(ブロック別)'!F201,【社内使用欄】システム連携設定!$B:$B,0))&amp;
            (INDEX(【社内使用欄】システム連携設定!$F:$F,MATCH('【社内使用欄】システム連携用(ブロック別)'!F201,【社内使用欄】システム連携設定!$B:$B,0))+(ROW()-INDEX(【社内使用欄】システム連携設定!$G:$G,MATCH('【社内使用欄】システム連携用(ブロック別)'!F201,【社内使用欄】システム連携設定!$B:$B,0))))
        )
    )
)</f>
        <v/>
      </c>
      <c r="D201" s="82" t="str">
        <f t="shared" ca="1" si="17"/>
        <v/>
      </c>
      <c r="E201" s="79" t="str">
        <f t="shared" ca="1" si="10"/>
        <v/>
      </c>
      <c r="F201" s="91" t="s">
        <v>431</v>
      </c>
      <c r="G201" s="90" t="str">
        <f>"'"&amp;INDEX(【社内使用欄】システム連携設定!$C:$C,MATCH('【社内使用欄】システム連携用(ブロック別)'!F201,【社内使用欄】システム連携設定!$B:$B,0))&amp;"'!"&amp;INDEX(【社内使用欄】システム連携設定!$D:$D,MATCH('【社内使用欄】システム連携用(ブロック別)'!F201,【社内使用欄】システム連携設定!$B:$B,0))&amp;(INDEX(【社内使用欄】システム連携設定!$F:$F,MATCH('【社内使用欄】システム連携用(ブロック別)'!F201,【社内使用欄】システム連携設定!$B:$B,0))+(ROW()-INDEX(【社内使用欄】システム連携設定!$G:$G,MATCH('【社内使用欄】システム連携用(ブロック別)'!F201,【社内使用欄】システム連携設定!$B:$B,0))))</f>
        <v>'J津田'!F20</v>
      </c>
    </row>
    <row r="202" spans="1:7" hidden="1">
      <c r="A202" t="s">
        <v>317</v>
      </c>
      <c r="B202" s="85" t="s">
        <v>576</v>
      </c>
      <c r="C202" t="str">
        <f ca="1">IF(
    SUM(
        INDIRECT(
            "'"&amp;
            INDEX(【社内使用欄】システム連携設定!$C:$C,MATCH('【社内使用欄】システム連携用(ブロック別)'!F202,【社内使用欄】システム連携設定!$B:$B,0))&amp;
            "'!"&amp;
            INDEX(【社内使用欄】システム連携設定!$D:$D,MATCH('【社内使用欄】システム連携用(ブロック別)'!F202,【社内使用欄】システム連携設定!$B:$B,0))&amp;
            (INDEX(【社内使用欄】システム連携設定!$F:$F,MATCH('【社内使用欄】システム連携用(ブロック別)'!F202,【社内使用欄】システム連携設定!$B:$B,0))+(ROW()-INDEX(【社内使用欄】システム連携設定!$G:$G,MATCH('【社内使用欄】システム連携用(ブロック別)'!F202,【社内使用欄】システム連携設定!$B:$B,0))))&amp;
            ":"&amp;
            INDEX(【社内使用欄】システム連携設定!$E:$E,MATCH('【社内使用欄】システム連携用(ブロック別)'!F202,【社内使用欄】システム連携設定!$B:$B,0))&amp;
            (INDEX(【社内使用欄】システム連携設定!$F:$F,MATCH('【社内使用欄】システム連携用(ブロック別)'!F202,【社内使用欄】システム連携設定!$B:$B,0))+(ROW()-INDEX(【社内使用欄】システム連携設定!$G:$G,MATCH('【社内使用欄】システム連携用(ブロック別)'!F202,【社内使用欄】システム連携設定!$B:$B,0))))
        )
    )=0,
    "",
    SUM(
        INDIRECT(
            "'"&amp;
            INDEX(【社内使用欄】システム連携設定!$C:$C,MATCH('【社内使用欄】システム連携用(ブロック別)'!F202,【社内使用欄】システム連携設定!$B:$B,0))&amp;
            "'!"&amp;
            INDEX(【社内使用欄】システム連携設定!$D:$D,MATCH('【社内使用欄】システム連携用(ブロック別)'!F202,【社内使用欄】システム連携設定!$B:$B,0))&amp;
            (INDEX(【社内使用欄】システム連携設定!$F:$F,MATCH('【社内使用欄】システム連携用(ブロック別)'!F202,【社内使用欄】システム連携設定!$B:$B,0))+(ROW()-INDEX(【社内使用欄】システム連携設定!$G:$G,MATCH('【社内使用欄】システム連携用(ブロック別)'!F202,【社内使用欄】システム連携設定!$B:$B,0))))&amp;
            ":"&amp;
            INDEX(【社内使用欄】システム連携設定!$E:$E,MATCH('【社内使用欄】システム連携用(ブロック別)'!F202,【社内使用欄】システム連携設定!$B:$B,0))&amp;
            (INDEX(【社内使用欄】システム連携設定!$F:$F,MATCH('【社内使用欄】システム連携用(ブロック別)'!F202,【社内使用欄】システム連携設定!$B:$B,0))+(ROW()-INDEX(【社内使用欄】システム連携設定!$G:$G,MATCH('【社内使用欄】システム連携用(ブロック別)'!F202,【社内使用欄】システム連携設定!$B:$B,0))))
        )
    )
)</f>
        <v/>
      </c>
      <c r="D202" s="82" t="str">
        <f t="shared" ca="1" si="17"/>
        <v/>
      </c>
      <c r="E202" s="79" t="str">
        <f t="shared" ca="1" si="10"/>
        <v/>
      </c>
      <c r="F202" s="91" t="s">
        <v>431</v>
      </c>
      <c r="G202" s="90" t="str">
        <f>"'"&amp;INDEX(【社内使用欄】システム連携設定!$C:$C,MATCH('【社内使用欄】システム連携用(ブロック別)'!F202,【社内使用欄】システム連携設定!$B:$B,0))&amp;"'!"&amp;INDEX(【社内使用欄】システム連携設定!$D:$D,MATCH('【社内使用欄】システム連携用(ブロック別)'!F202,【社内使用欄】システム連携設定!$B:$B,0))&amp;(INDEX(【社内使用欄】システム連携設定!$F:$F,MATCH('【社内使用欄】システム連携用(ブロック別)'!F202,【社内使用欄】システム連携設定!$B:$B,0))+(ROW()-INDEX(【社内使用欄】システム連携設定!$G:$G,MATCH('【社内使用欄】システム連携用(ブロック別)'!F202,【社内使用欄】システム連携設定!$B:$B,0))))</f>
        <v>'J津田'!F21</v>
      </c>
    </row>
    <row r="203" spans="1:7" hidden="1">
      <c r="A203" t="s">
        <v>317</v>
      </c>
      <c r="B203" s="85" t="s">
        <v>577</v>
      </c>
      <c r="C203" t="str">
        <f ca="1">IF(
    SUM(
        INDIRECT(
            "'"&amp;
            INDEX(【社内使用欄】システム連携設定!$C:$C,MATCH('【社内使用欄】システム連携用(ブロック別)'!F203,【社内使用欄】システム連携設定!$B:$B,0))&amp;
            "'!"&amp;
            INDEX(【社内使用欄】システム連携設定!$D:$D,MATCH('【社内使用欄】システム連携用(ブロック別)'!F203,【社内使用欄】システム連携設定!$B:$B,0))&amp;
            (INDEX(【社内使用欄】システム連携設定!$F:$F,MATCH('【社内使用欄】システム連携用(ブロック別)'!F203,【社内使用欄】システム連携設定!$B:$B,0))+(ROW()-INDEX(【社内使用欄】システム連携設定!$G:$G,MATCH('【社内使用欄】システム連携用(ブロック別)'!F203,【社内使用欄】システム連携設定!$B:$B,0))))&amp;
            ":"&amp;
            INDEX(【社内使用欄】システム連携設定!$E:$E,MATCH('【社内使用欄】システム連携用(ブロック別)'!F203,【社内使用欄】システム連携設定!$B:$B,0))&amp;
            (INDEX(【社内使用欄】システム連携設定!$F:$F,MATCH('【社内使用欄】システム連携用(ブロック別)'!F203,【社内使用欄】システム連携設定!$B:$B,0))+(ROW()-INDEX(【社内使用欄】システム連携設定!$G:$G,MATCH('【社内使用欄】システム連携用(ブロック別)'!F203,【社内使用欄】システム連携設定!$B:$B,0))))
        )
    )=0,
    "",
    SUM(
        INDIRECT(
            "'"&amp;
            INDEX(【社内使用欄】システム連携設定!$C:$C,MATCH('【社内使用欄】システム連携用(ブロック別)'!F203,【社内使用欄】システム連携設定!$B:$B,0))&amp;
            "'!"&amp;
            INDEX(【社内使用欄】システム連携設定!$D:$D,MATCH('【社内使用欄】システム連携用(ブロック別)'!F203,【社内使用欄】システム連携設定!$B:$B,0))&amp;
            (INDEX(【社内使用欄】システム連携設定!$F:$F,MATCH('【社内使用欄】システム連携用(ブロック別)'!F203,【社内使用欄】システム連携設定!$B:$B,0))+(ROW()-INDEX(【社内使用欄】システム連携設定!$G:$G,MATCH('【社内使用欄】システム連携用(ブロック別)'!F203,【社内使用欄】システム連携設定!$B:$B,0))))&amp;
            ":"&amp;
            INDEX(【社内使用欄】システム連携設定!$E:$E,MATCH('【社内使用欄】システム連携用(ブロック別)'!F203,【社内使用欄】システム連携設定!$B:$B,0))&amp;
            (INDEX(【社内使用欄】システム連携設定!$F:$F,MATCH('【社内使用欄】システム連携用(ブロック別)'!F203,【社内使用欄】システム連携設定!$B:$B,0))+(ROW()-INDEX(【社内使用欄】システム連携設定!$G:$G,MATCH('【社内使用欄】システム連携用(ブロック別)'!F203,【社内使用欄】システム連携設定!$B:$B,0))))
        )
    )
)</f>
        <v/>
      </c>
      <c r="D203" s="82" t="str">
        <f t="shared" ca="1" si="17"/>
        <v/>
      </c>
      <c r="E203" s="79" t="str">
        <f t="shared" ca="1" si="10"/>
        <v/>
      </c>
      <c r="F203" s="91" t="s">
        <v>431</v>
      </c>
      <c r="G203" s="90" t="str">
        <f>"'"&amp;INDEX(【社内使用欄】システム連携設定!$C:$C,MATCH('【社内使用欄】システム連携用(ブロック別)'!F203,【社内使用欄】システム連携設定!$B:$B,0))&amp;"'!"&amp;INDEX(【社内使用欄】システム連携設定!$D:$D,MATCH('【社内使用欄】システム連携用(ブロック別)'!F203,【社内使用欄】システム連携設定!$B:$B,0))&amp;(INDEX(【社内使用欄】システム連携設定!$F:$F,MATCH('【社内使用欄】システム連携用(ブロック別)'!F203,【社内使用欄】システム連携設定!$B:$B,0))+(ROW()-INDEX(【社内使用欄】システム連携設定!$G:$G,MATCH('【社内使用欄】システム連携用(ブロック別)'!F203,【社内使用欄】システム連携設定!$B:$B,0))))</f>
        <v>'J津田'!F22</v>
      </c>
    </row>
    <row r="204" spans="1:7" hidden="1">
      <c r="A204" t="s">
        <v>317</v>
      </c>
      <c r="B204" s="85" t="s">
        <v>578</v>
      </c>
      <c r="C204" t="str">
        <f ca="1">IF(
    SUM(
        INDIRECT(
            "'"&amp;
            INDEX(【社内使用欄】システム連携設定!$C:$C,MATCH('【社内使用欄】システム連携用(ブロック別)'!F204,【社内使用欄】システム連携設定!$B:$B,0))&amp;
            "'!"&amp;
            INDEX(【社内使用欄】システム連携設定!$D:$D,MATCH('【社内使用欄】システム連携用(ブロック別)'!F204,【社内使用欄】システム連携設定!$B:$B,0))&amp;
            (INDEX(【社内使用欄】システム連携設定!$F:$F,MATCH('【社内使用欄】システム連携用(ブロック別)'!F204,【社内使用欄】システム連携設定!$B:$B,0))+(ROW()-INDEX(【社内使用欄】システム連携設定!$G:$G,MATCH('【社内使用欄】システム連携用(ブロック別)'!F204,【社内使用欄】システム連携設定!$B:$B,0))))&amp;
            ":"&amp;
            INDEX(【社内使用欄】システム連携設定!$E:$E,MATCH('【社内使用欄】システム連携用(ブロック別)'!F204,【社内使用欄】システム連携設定!$B:$B,0))&amp;
            (INDEX(【社内使用欄】システム連携設定!$F:$F,MATCH('【社内使用欄】システム連携用(ブロック別)'!F204,【社内使用欄】システム連携設定!$B:$B,0))+(ROW()-INDEX(【社内使用欄】システム連携設定!$G:$G,MATCH('【社内使用欄】システム連携用(ブロック別)'!F204,【社内使用欄】システム連携設定!$B:$B,0))))
        )
    )=0,
    "",
    SUM(
        INDIRECT(
            "'"&amp;
            INDEX(【社内使用欄】システム連携設定!$C:$C,MATCH('【社内使用欄】システム連携用(ブロック別)'!F204,【社内使用欄】システム連携設定!$B:$B,0))&amp;
            "'!"&amp;
            INDEX(【社内使用欄】システム連携設定!$D:$D,MATCH('【社内使用欄】システム連携用(ブロック別)'!F204,【社内使用欄】システム連携設定!$B:$B,0))&amp;
            (INDEX(【社内使用欄】システム連携設定!$F:$F,MATCH('【社内使用欄】システム連携用(ブロック別)'!F204,【社内使用欄】システム連携設定!$B:$B,0))+(ROW()-INDEX(【社内使用欄】システム連携設定!$G:$G,MATCH('【社内使用欄】システム連携用(ブロック別)'!F204,【社内使用欄】システム連携設定!$B:$B,0))))&amp;
            ":"&amp;
            INDEX(【社内使用欄】システム連携設定!$E:$E,MATCH('【社内使用欄】システム連携用(ブロック別)'!F204,【社内使用欄】システム連携設定!$B:$B,0))&amp;
            (INDEX(【社内使用欄】システム連携設定!$F:$F,MATCH('【社内使用欄】システム連携用(ブロック別)'!F204,【社内使用欄】システム連携設定!$B:$B,0))+(ROW()-INDEX(【社内使用欄】システム連携設定!$G:$G,MATCH('【社内使用欄】システム連携用(ブロック別)'!F204,【社内使用欄】システム連携設定!$B:$B,0))))
        )
    )
)</f>
        <v/>
      </c>
      <c r="D204" s="82" t="str">
        <f t="shared" ca="1" si="17"/>
        <v/>
      </c>
      <c r="E204" s="79" t="str">
        <f t="shared" ca="1" si="10"/>
        <v/>
      </c>
      <c r="F204" s="91" t="s">
        <v>431</v>
      </c>
      <c r="G204" s="90" t="str">
        <f>"'"&amp;INDEX(【社内使用欄】システム連携設定!$C:$C,MATCH('【社内使用欄】システム連携用(ブロック別)'!F204,【社内使用欄】システム連携設定!$B:$B,0))&amp;"'!"&amp;INDEX(【社内使用欄】システム連携設定!$D:$D,MATCH('【社内使用欄】システム連携用(ブロック別)'!F204,【社内使用欄】システム連携設定!$B:$B,0))&amp;(INDEX(【社内使用欄】システム連携設定!$F:$F,MATCH('【社内使用欄】システム連携用(ブロック別)'!F204,【社内使用欄】システム連携設定!$B:$B,0))+(ROW()-INDEX(【社内使用欄】システム連携設定!$G:$G,MATCH('【社内使用欄】システム連携用(ブロック別)'!F204,【社内使用欄】システム連携設定!$B:$B,0))))</f>
        <v>'J津田'!F23</v>
      </c>
    </row>
    <row r="205" spans="1:7" hidden="1">
      <c r="A205" t="s">
        <v>317</v>
      </c>
      <c r="B205" s="85" t="s">
        <v>579</v>
      </c>
      <c r="C205" t="str">
        <f ca="1">IF(
    SUM(
        INDIRECT(
            "'"&amp;
            INDEX(【社内使用欄】システム連携設定!$C:$C,MATCH('【社内使用欄】システム連携用(ブロック別)'!F205,【社内使用欄】システム連携設定!$B:$B,0))&amp;
            "'!"&amp;
            INDEX(【社内使用欄】システム連携設定!$D:$D,MATCH('【社内使用欄】システム連携用(ブロック別)'!F205,【社内使用欄】システム連携設定!$B:$B,0))&amp;
            (INDEX(【社内使用欄】システム連携設定!$F:$F,MATCH('【社内使用欄】システム連携用(ブロック別)'!F205,【社内使用欄】システム連携設定!$B:$B,0))+(ROW()-INDEX(【社内使用欄】システム連携設定!$G:$G,MATCH('【社内使用欄】システム連携用(ブロック別)'!F205,【社内使用欄】システム連携設定!$B:$B,0))))&amp;
            ":"&amp;
            INDEX(【社内使用欄】システム連携設定!$E:$E,MATCH('【社内使用欄】システム連携用(ブロック別)'!F205,【社内使用欄】システム連携設定!$B:$B,0))&amp;
            (INDEX(【社内使用欄】システム連携設定!$F:$F,MATCH('【社内使用欄】システム連携用(ブロック別)'!F205,【社内使用欄】システム連携設定!$B:$B,0))+(ROW()-INDEX(【社内使用欄】システム連携設定!$G:$G,MATCH('【社内使用欄】システム連携用(ブロック別)'!F205,【社内使用欄】システム連携設定!$B:$B,0))))
        )
    )=0,
    "",
    SUM(
        INDIRECT(
            "'"&amp;
            INDEX(【社内使用欄】システム連携設定!$C:$C,MATCH('【社内使用欄】システム連携用(ブロック別)'!F205,【社内使用欄】システム連携設定!$B:$B,0))&amp;
            "'!"&amp;
            INDEX(【社内使用欄】システム連携設定!$D:$D,MATCH('【社内使用欄】システム連携用(ブロック別)'!F205,【社内使用欄】システム連携設定!$B:$B,0))&amp;
            (INDEX(【社内使用欄】システム連携設定!$F:$F,MATCH('【社内使用欄】システム連携用(ブロック別)'!F205,【社内使用欄】システム連携設定!$B:$B,0))+(ROW()-INDEX(【社内使用欄】システム連携設定!$G:$G,MATCH('【社内使用欄】システム連携用(ブロック別)'!F205,【社内使用欄】システム連携設定!$B:$B,0))))&amp;
            ":"&amp;
            INDEX(【社内使用欄】システム連携設定!$E:$E,MATCH('【社内使用欄】システム連携用(ブロック別)'!F205,【社内使用欄】システム連携設定!$B:$B,0))&amp;
            (INDEX(【社内使用欄】システム連携設定!$F:$F,MATCH('【社内使用欄】システム連携用(ブロック別)'!F205,【社内使用欄】システム連携設定!$B:$B,0))+(ROW()-INDEX(【社内使用欄】システム連携設定!$G:$G,MATCH('【社内使用欄】システム連携用(ブロック別)'!F205,【社内使用欄】システム連携設定!$B:$B,0))))
        )
    )
)</f>
        <v/>
      </c>
      <c r="D205" s="82" t="str">
        <f t="shared" ca="1" si="17"/>
        <v/>
      </c>
      <c r="E205" s="79" t="str">
        <f t="shared" ca="1" si="10"/>
        <v/>
      </c>
      <c r="F205" s="91" t="s">
        <v>431</v>
      </c>
      <c r="G205" s="90" t="str">
        <f>"'"&amp;INDEX(【社内使用欄】システム連携設定!$C:$C,MATCH('【社内使用欄】システム連携用(ブロック別)'!F205,【社内使用欄】システム連携設定!$B:$B,0))&amp;"'!"&amp;INDEX(【社内使用欄】システム連携設定!$D:$D,MATCH('【社内使用欄】システム連携用(ブロック別)'!F205,【社内使用欄】システム連携設定!$B:$B,0))&amp;(INDEX(【社内使用欄】システム連携設定!$F:$F,MATCH('【社内使用欄】システム連携用(ブロック別)'!F205,【社内使用欄】システム連携設定!$B:$B,0))+(ROW()-INDEX(【社内使用欄】システム連携設定!$G:$G,MATCH('【社内使用欄】システム連携用(ブロック別)'!F205,【社内使用欄】システム連携設定!$B:$B,0))))</f>
        <v>'J津田'!F24</v>
      </c>
    </row>
    <row r="206" spans="1:7" hidden="1">
      <c r="A206" t="s">
        <v>317</v>
      </c>
      <c r="B206" s="85" t="s">
        <v>580</v>
      </c>
      <c r="C206" t="str">
        <f ca="1">IF(
    SUM(
        INDIRECT(
            "'"&amp;
            INDEX(【社内使用欄】システム連携設定!$C:$C,MATCH('【社内使用欄】システム連携用(ブロック別)'!F206,【社内使用欄】システム連携設定!$B:$B,0))&amp;
            "'!"&amp;
            INDEX(【社内使用欄】システム連携設定!$D:$D,MATCH('【社内使用欄】システム連携用(ブロック別)'!F206,【社内使用欄】システム連携設定!$B:$B,0))&amp;
            (INDEX(【社内使用欄】システム連携設定!$F:$F,MATCH('【社内使用欄】システム連携用(ブロック別)'!F206,【社内使用欄】システム連携設定!$B:$B,0))+(ROW()-INDEX(【社内使用欄】システム連携設定!$G:$G,MATCH('【社内使用欄】システム連携用(ブロック別)'!F206,【社内使用欄】システム連携設定!$B:$B,0))))&amp;
            ":"&amp;
            INDEX(【社内使用欄】システム連携設定!$E:$E,MATCH('【社内使用欄】システム連携用(ブロック別)'!F206,【社内使用欄】システム連携設定!$B:$B,0))&amp;
            (INDEX(【社内使用欄】システム連携設定!$F:$F,MATCH('【社内使用欄】システム連携用(ブロック別)'!F206,【社内使用欄】システム連携設定!$B:$B,0))+(ROW()-INDEX(【社内使用欄】システム連携設定!$G:$G,MATCH('【社内使用欄】システム連携用(ブロック別)'!F206,【社内使用欄】システム連携設定!$B:$B,0))))
        )
    )=0,
    "",
    SUM(
        INDIRECT(
            "'"&amp;
            INDEX(【社内使用欄】システム連携設定!$C:$C,MATCH('【社内使用欄】システム連携用(ブロック別)'!F206,【社内使用欄】システム連携設定!$B:$B,0))&amp;
            "'!"&amp;
            INDEX(【社内使用欄】システム連携設定!$D:$D,MATCH('【社内使用欄】システム連携用(ブロック別)'!F206,【社内使用欄】システム連携設定!$B:$B,0))&amp;
            (INDEX(【社内使用欄】システム連携設定!$F:$F,MATCH('【社内使用欄】システム連携用(ブロック別)'!F206,【社内使用欄】システム連携設定!$B:$B,0))+(ROW()-INDEX(【社内使用欄】システム連携設定!$G:$G,MATCH('【社内使用欄】システム連携用(ブロック別)'!F206,【社内使用欄】システム連携設定!$B:$B,0))))&amp;
            ":"&amp;
            INDEX(【社内使用欄】システム連携設定!$E:$E,MATCH('【社内使用欄】システム連携用(ブロック別)'!F206,【社内使用欄】システム連携設定!$B:$B,0))&amp;
            (INDEX(【社内使用欄】システム連携設定!$F:$F,MATCH('【社内使用欄】システム連携用(ブロック別)'!F206,【社内使用欄】システム連携設定!$B:$B,0))+(ROW()-INDEX(【社内使用欄】システム連携設定!$G:$G,MATCH('【社内使用欄】システム連携用(ブロック別)'!F206,【社内使用欄】システム連携設定!$B:$B,0))))
        )
    )
)</f>
        <v/>
      </c>
      <c r="D206" s="82" t="str">
        <f t="shared" ca="1" si="17"/>
        <v/>
      </c>
      <c r="E206" s="79" t="str">
        <f t="shared" ref="E206:E237" ca="1" si="18">IF(OR(
    AND(
        ISNUMBER(INDIRECT(G206)),
        INDIRECT(G206) &lt;&gt; INDIRECT(LEFT(G206,FIND("!",G206))&amp;CHAR(CODE(MID(G206,FIND("!",G206)+1,1))-3)&amp;MID(G206,FIND("!",G206)+2,99))
    ),
    AND(
        ISNUMBER(INDIRECT(LEFT(G206,FIND("!",G206))&amp;CHAR(CODE(MID(G206,FIND("!",G206)+1,1))+1)&amp;MID(G206,FIND("!",G206)+2,99))),
        INDIRECT(LEFT(G206,FIND("!",G206))&amp;CHAR(CODE(MID(G206,FIND("!",G206)+1,1))+1)&amp;MID(G206,FIND("!",G206)+2,99)) &lt;&gt; INDIRECT(LEFT(G206,FIND("!",G206))&amp;CHAR(CODE(MID(G206,FIND("!",G206)+1,1))-2)&amp;MID(G206,FIND("!",G206)+2,99))
    ),
    AND(
        ISNUMBER(INDIRECT(LEFT(G206,FIND("!",G206))&amp;CHAR(CODE(MID(G206,FIND("!",G206)+1,1))+2)&amp;MID(G206,FIND("!",G206)+2,99))),
        INDIRECT(LEFT(G206,FIND("!",G206))&amp;CHAR(CODE(MID(G206,FIND("!",G206)+1,1))+2)&amp;MID(G206,FIND("!",G206)+2,99)) &lt;&gt; INDIRECT(LEFT(G206,FIND("!",G206))&amp;CHAR(CODE(MID(G206,FIND("!",G206)+1,1))-1)&amp;MID(G206,FIND("!",G206)+2,99))
    )
), "調整エリア", "")</f>
        <v/>
      </c>
      <c r="F206" s="91" t="s">
        <v>433</v>
      </c>
      <c r="G206" s="90" t="str">
        <f>"'"&amp;INDEX(【社内使用欄】システム連携設定!$C:$C,MATCH('【社内使用欄】システム連携用(ブロック別)'!F206,【社内使用欄】システム連携設定!$B:$B,0))&amp;"'!"&amp;INDEX(【社内使用欄】システム連携設定!$D:$D,MATCH('【社内使用欄】システム連携用(ブロック別)'!F206,【社内使用欄】システム連携設定!$B:$B,0))&amp;(INDEX(【社内使用欄】システム連携設定!$F:$F,MATCH('【社内使用欄】システム連携用(ブロック別)'!F206,【社内使用欄】システム連携設定!$B:$B,0))+(ROW()-INDEX(【社内使用欄】システム連携設定!$G:$G,MATCH('【社内使用欄】システム連携用(ブロック別)'!F206,【社内使用欄】システム連携設定!$B:$B,0))))</f>
        <v>'K1川内・K2応神・K3国府'!F5</v>
      </c>
    </row>
    <row r="207" spans="1:7" hidden="1">
      <c r="A207" t="s">
        <v>317</v>
      </c>
      <c r="B207" s="85" t="s">
        <v>581</v>
      </c>
      <c r="C207" t="str">
        <f ca="1">IF(
    SUM(
        INDIRECT(
            "'"&amp;
            INDEX(【社内使用欄】システム連携設定!$C:$C,MATCH('【社内使用欄】システム連携用(ブロック別)'!F207,【社内使用欄】システム連携設定!$B:$B,0))&amp;
            "'!"&amp;
            INDEX(【社内使用欄】システム連携設定!$D:$D,MATCH('【社内使用欄】システム連携用(ブロック別)'!F207,【社内使用欄】システム連携設定!$B:$B,0))&amp;
            (INDEX(【社内使用欄】システム連携設定!$F:$F,MATCH('【社内使用欄】システム連携用(ブロック別)'!F207,【社内使用欄】システム連携設定!$B:$B,0))+(ROW()-INDEX(【社内使用欄】システム連携設定!$G:$G,MATCH('【社内使用欄】システム連携用(ブロック別)'!F207,【社内使用欄】システム連携設定!$B:$B,0))))&amp;
            ":"&amp;
            INDEX(【社内使用欄】システム連携設定!$E:$E,MATCH('【社内使用欄】システム連携用(ブロック別)'!F207,【社内使用欄】システム連携設定!$B:$B,0))&amp;
            (INDEX(【社内使用欄】システム連携設定!$F:$F,MATCH('【社内使用欄】システム連携用(ブロック別)'!F207,【社内使用欄】システム連携設定!$B:$B,0))+(ROW()-INDEX(【社内使用欄】システム連携設定!$G:$G,MATCH('【社内使用欄】システム連携用(ブロック別)'!F207,【社内使用欄】システム連携設定!$B:$B,0))))
        )
    )=0,
    "",
    SUM(
        INDIRECT(
            "'"&amp;
            INDEX(【社内使用欄】システム連携設定!$C:$C,MATCH('【社内使用欄】システム連携用(ブロック別)'!F207,【社内使用欄】システム連携設定!$B:$B,0))&amp;
            "'!"&amp;
            INDEX(【社内使用欄】システム連携設定!$D:$D,MATCH('【社内使用欄】システム連携用(ブロック別)'!F207,【社内使用欄】システム連携設定!$B:$B,0))&amp;
            (INDEX(【社内使用欄】システム連携設定!$F:$F,MATCH('【社内使用欄】システム連携用(ブロック別)'!F207,【社内使用欄】システム連携設定!$B:$B,0))+(ROW()-INDEX(【社内使用欄】システム連携設定!$G:$G,MATCH('【社内使用欄】システム連携用(ブロック別)'!F207,【社内使用欄】システム連携設定!$B:$B,0))))&amp;
            ":"&amp;
            INDEX(【社内使用欄】システム連携設定!$E:$E,MATCH('【社内使用欄】システム連携用(ブロック別)'!F207,【社内使用欄】システム連携設定!$B:$B,0))&amp;
            (INDEX(【社内使用欄】システム連携設定!$F:$F,MATCH('【社内使用欄】システム連携用(ブロック別)'!F207,【社内使用欄】システム連携設定!$B:$B,0))+(ROW()-INDEX(【社内使用欄】システム連携設定!$G:$G,MATCH('【社内使用欄】システム連携用(ブロック別)'!F207,【社内使用欄】システム連携設定!$B:$B,0))))
        )
    )
)</f>
        <v/>
      </c>
      <c r="D207" s="82" t="str">
        <f t="shared" ref="D207" ca="1" si="19">IF(AND(ISNUMBER(INDIRECT(G207)),NOT(ISNUMBER(INDIRECT(LEFT(G207,FIND("!",G207))&amp;CHAR(CODE(MID(G207,FIND("!",G207)+1,1))+1)&amp;MID(G207,FIND("!",G207)+2,99)))),NOT(ISNUMBER(INDIRECT(LEFT(G207,FIND("!",G207))&amp;CHAR(CODE(MID(G207,FIND("!",G207)+1,1))+2)&amp;MID(G207,FIND("!",G207)+2,99))))),"戸建",
IF(AND(NOT(ISNUMBER(INDIRECT(G207))),ISNUMBER(INDIRECT(LEFT(G207,FIND("!",G207))&amp;CHAR(CODE(MID(G207,FIND("!",G207)+1,1))+1)&amp;MID(G207,FIND("!",G207)+2,99))),NOT(ISNUMBER(INDIRECT(LEFT(G207,FIND("!",G207))&amp;CHAR(CODE(MID(G207,FIND("!",G207)+1,1))+2)&amp;MID(G207,FIND("!",G207)+2,99))))),"集合",
IF(AND(ISNUMBER(INDIRECT(G207)),ISNUMBER(INDIRECT(LEFT(G207,FIND("!",G207))&amp;CHAR(CODE(MID(G207,FIND("!",G207)+1,1))+1)&amp;MID(G207,FIND("!",G207)+2,99))),NOT(ISNUMBER(INDIRECT(LEFT(G207,FIND("!",G207))&amp;CHAR(CODE(MID(G207,FIND("!",G207)+1,1))+2)&amp;MID(G207,FIND("!",G207)+2,99))))),"事業所除外",
IF(AND(NOT(ISNUMBER(INDIRECT(G207))),NOT(ISNUMBER(INDIRECT(LEFT(G207,FIND("!",G207))&amp;CHAR(CODE(MID(G207,FIND("!",G207)+1,1))+1)&amp;MID(G207,FIND("!",G207)+2,99)))),ISNUMBER(INDIRECT(LEFT(G207,FIND("!",G207))&amp;CHAR(CODE(MID(G207,FIND("!",G207)+1,1))+2)&amp;MID(G207,FIND("!",G207)+2,99)))),"全戸",
IF(OR(AND(ISNUMBER(INDIRECT(LEFT(G207,FIND("!",G207))&amp;CHAR(CODE(MID(G207,FIND("!",G207)+1,1))+2)&amp;MID(G207,FIND("!",G207)+2,99))),ISNUMBER(INDIRECT(G207))),AND(ISNUMBER(INDIRECT(LEFT(G207,FIND("!",G207))&amp;CHAR(CODE(MID(G207,FIND("!",G207)+1,1))+2)&amp;MID(G207,FIND("!",G207)+2,99))),ISNUMBER(INDIRECT(LEFT(G207,FIND("!",G207))&amp;CHAR(CODE(MID(G207,FIND("!",G207)+1,1))+1)&amp;MID(G207,FIND("!",G207)+2,99))))),"エラー","")))))</f>
        <v/>
      </c>
      <c r="E207" s="79" t="str">
        <f t="shared" ca="1" si="18"/>
        <v/>
      </c>
      <c r="F207" s="91" t="s">
        <v>433</v>
      </c>
      <c r="G207" s="90" t="str">
        <f>"'"&amp;INDEX(【社内使用欄】システム連携設定!$C:$C,MATCH('【社内使用欄】システム連携用(ブロック別)'!F207,【社内使用欄】システム連携設定!$B:$B,0))&amp;"'!"&amp;INDEX(【社内使用欄】システム連携設定!$D:$D,MATCH('【社内使用欄】システム連携用(ブロック別)'!F207,【社内使用欄】システム連携設定!$B:$B,0))&amp;(INDEX(【社内使用欄】システム連携設定!$F:$F,MATCH('【社内使用欄】システム連携用(ブロック別)'!F207,【社内使用欄】システム連携設定!$B:$B,0))+(ROW()-INDEX(【社内使用欄】システム連携設定!$G:$G,MATCH('【社内使用欄】システム連携用(ブロック別)'!F207,【社内使用欄】システム連携設定!$B:$B,0))))</f>
        <v>'K1川内・K2応神・K3国府'!F6</v>
      </c>
    </row>
    <row r="208" spans="1:7" hidden="1">
      <c r="A208" t="s">
        <v>317</v>
      </c>
      <c r="B208" s="85" t="s">
        <v>582</v>
      </c>
      <c r="C208" t="str">
        <f ca="1">IF(
    SUM(
        INDIRECT(
            "'"&amp;
            INDEX(【社内使用欄】システム連携設定!$C:$C,MATCH('【社内使用欄】システム連携用(ブロック別)'!F208,【社内使用欄】システム連携設定!$B:$B,0))&amp;
            "'!"&amp;
            INDEX(【社内使用欄】システム連携設定!$D:$D,MATCH('【社内使用欄】システム連携用(ブロック別)'!F208,【社内使用欄】システム連携設定!$B:$B,0))&amp;
            (INDEX(【社内使用欄】システム連携設定!$F:$F,MATCH('【社内使用欄】システム連携用(ブロック別)'!F208,【社内使用欄】システム連携設定!$B:$B,0))+(ROW()-INDEX(【社内使用欄】システム連携設定!$G:$G,MATCH('【社内使用欄】システム連携用(ブロック別)'!F208,【社内使用欄】システム連携設定!$B:$B,0))))&amp;
            ":"&amp;
            INDEX(【社内使用欄】システム連携設定!$E:$E,MATCH('【社内使用欄】システム連携用(ブロック別)'!F208,【社内使用欄】システム連携設定!$B:$B,0))&amp;
            (INDEX(【社内使用欄】システム連携設定!$F:$F,MATCH('【社内使用欄】システム連携用(ブロック別)'!F208,【社内使用欄】システム連携設定!$B:$B,0))+(ROW()-INDEX(【社内使用欄】システム連携設定!$G:$G,MATCH('【社内使用欄】システム連携用(ブロック別)'!F208,【社内使用欄】システム連携設定!$B:$B,0))))
        )
    )=0,
    "",
    SUM(
        INDIRECT(
            "'"&amp;
            INDEX(【社内使用欄】システム連携設定!$C:$C,MATCH('【社内使用欄】システム連携用(ブロック別)'!F208,【社内使用欄】システム連携設定!$B:$B,0))&amp;
            "'!"&amp;
            INDEX(【社内使用欄】システム連携設定!$D:$D,MATCH('【社内使用欄】システム連携用(ブロック別)'!F208,【社内使用欄】システム連携設定!$B:$B,0))&amp;
            (INDEX(【社内使用欄】システム連携設定!$F:$F,MATCH('【社内使用欄】システム連携用(ブロック別)'!F208,【社内使用欄】システム連携設定!$B:$B,0))+(ROW()-INDEX(【社内使用欄】システム連携設定!$G:$G,MATCH('【社内使用欄】システム連携用(ブロック別)'!F208,【社内使用欄】システム連携設定!$B:$B,0))))&amp;
            ":"&amp;
            INDEX(【社内使用欄】システム連携設定!$E:$E,MATCH('【社内使用欄】システム連携用(ブロック別)'!F208,【社内使用欄】システム連携設定!$B:$B,0))&amp;
            (INDEX(【社内使用欄】システム連携設定!$F:$F,MATCH('【社内使用欄】システム連携用(ブロック別)'!F208,【社内使用欄】システム連携設定!$B:$B,0))+(ROW()-INDEX(【社内使用欄】システム連携設定!$G:$G,MATCH('【社内使用欄】システム連携用(ブロック別)'!F208,【社内使用欄】システム連携設定!$B:$B,0))))
        )
    )
)</f>
        <v/>
      </c>
      <c r="D208" s="82" t="str">
        <f t="shared" ref="D208:D215" ca="1" si="20">IF(AND(ISNUMBER(INDIRECT(G208)),NOT(ISNUMBER(INDIRECT(LEFT(G208,FIND("!",G208))&amp;CHAR(CODE(MID(G208,FIND("!",G208)+1,1))+1)&amp;MID(G208,FIND("!",G208)+2,99)))),NOT(ISNUMBER(INDIRECT(LEFT(G208,FIND("!",G208))&amp;CHAR(CODE(MID(G208,FIND("!",G208)+1,1))+2)&amp;MID(G208,FIND("!",G208)+2,99))))),"戸建",
IF(AND(NOT(ISNUMBER(INDIRECT(G208))),ISNUMBER(INDIRECT(LEFT(G208,FIND("!",G208))&amp;CHAR(CODE(MID(G208,FIND("!",G208)+1,1))+1)&amp;MID(G208,FIND("!",G208)+2,99))),NOT(ISNUMBER(INDIRECT(LEFT(G208,FIND("!",G208))&amp;CHAR(CODE(MID(G208,FIND("!",G208)+1,1))+2)&amp;MID(G208,FIND("!",G208)+2,99))))),"集合",
IF(AND(ISNUMBER(INDIRECT(G208)),ISNUMBER(INDIRECT(LEFT(G208,FIND("!",G208))&amp;CHAR(CODE(MID(G208,FIND("!",G208)+1,1))+1)&amp;MID(G208,FIND("!",G208)+2,99))),NOT(ISNUMBER(INDIRECT(LEFT(G208,FIND("!",G208))&amp;CHAR(CODE(MID(G208,FIND("!",G208)+1,1))+2)&amp;MID(G208,FIND("!",G208)+2,99))))),"事業所除外",
IF(AND(NOT(ISNUMBER(INDIRECT(G208))),NOT(ISNUMBER(INDIRECT(LEFT(G208,FIND("!",G208))&amp;CHAR(CODE(MID(G208,FIND("!",G208)+1,1))+1)&amp;MID(G208,FIND("!",G208)+2,99)))),ISNUMBER(INDIRECT(LEFT(G208,FIND("!",G208))&amp;CHAR(CODE(MID(G208,FIND("!",G208)+1,1))+2)&amp;MID(G208,FIND("!",G208)+2,99)))),"全戸",
IF(OR(AND(ISNUMBER(INDIRECT(LEFT(G208,FIND("!",G208))&amp;CHAR(CODE(MID(G208,FIND("!",G208)+1,1))+2)&amp;MID(G208,FIND("!",G208)+2,99))),ISNUMBER(INDIRECT(G208))),AND(ISNUMBER(INDIRECT(LEFT(G208,FIND("!",G208))&amp;CHAR(CODE(MID(G208,FIND("!",G208)+1,1))+2)&amp;MID(G208,FIND("!",G208)+2,99))),ISNUMBER(INDIRECT(LEFT(G208,FIND("!",G208))&amp;CHAR(CODE(MID(G208,FIND("!",G208)+1,1))+1)&amp;MID(G208,FIND("!",G208)+2,99))))),"エラー","")))))</f>
        <v/>
      </c>
      <c r="E208" s="79" t="str">
        <f t="shared" ca="1" si="18"/>
        <v/>
      </c>
      <c r="F208" s="91" t="s">
        <v>434</v>
      </c>
      <c r="G208" s="90" t="str">
        <f>"'"&amp;INDEX(【社内使用欄】システム連携設定!$C:$C,MATCH('【社内使用欄】システム連携用(ブロック別)'!F208,【社内使用欄】システム連携設定!$B:$B,0))&amp;"'!"&amp;INDEX(【社内使用欄】システム連携設定!$D:$D,MATCH('【社内使用欄】システム連携用(ブロック別)'!F208,【社内使用欄】システム連携設定!$B:$B,0))&amp;(INDEX(【社内使用欄】システム連携設定!$F:$F,MATCH('【社内使用欄】システム連携用(ブロック別)'!F208,【社内使用欄】システム連携設定!$B:$B,0))+(ROW()-INDEX(【社内使用欄】システム連携設定!$G:$G,MATCH('【社内使用欄】システム連携用(ブロック別)'!F208,【社内使用欄】システム連携設定!$B:$B,0))))</f>
        <v>'K1川内・K2応神・K3国府'!F11</v>
      </c>
    </row>
    <row r="209" spans="1:7" hidden="1">
      <c r="A209" t="s">
        <v>317</v>
      </c>
      <c r="B209" s="85" t="s">
        <v>583</v>
      </c>
      <c r="C209" t="str">
        <f ca="1">IF(
    SUM(
        INDIRECT(
            "'"&amp;
            INDEX(【社内使用欄】システム連携設定!$C:$C,MATCH('【社内使用欄】システム連携用(ブロック別)'!F209,【社内使用欄】システム連携設定!$B:$B,0))&amp;
            "'!"&amp;
            INDEX(【社内使用欄】システム連携設定!$D:$D,MATCH('【社内使用欄】システム連携用(ブロック別)'!F209,【社内使用欄】システム連携設定!$B:$B,0))&amp;
            (INDEX(【社内使用欄】システム連携設定!$F:$F,MATCH('【社内使用欄】システム連携用(ブロック別)'!F209,【社内使用欄】システム連携設定!$B:$B,0))+(ROW()-INDEX(【社内使用欄】システム連携設定!$G:$G,MATCH('【社内使用欄】システム連携用(ブロック別)'!F209,【社内使用欄】システム連携設定!$B:$B,0))))&amp;
            ":"&amp;
            INDEX(【社内使用欄】システム連携設定!$E:$E,MATCH('【社内使用欄】システム連携用(ブロック別)'!F209,【社内使用欄】システム連携設定!$B:$B,0))&amp;
            (INDEX(【社内使用欄】システム連携設定!$F:$F,MATCH('【社内使用欄】システム連携用(ブロック別)'!F209,【社内使用欄】システム連携設定!$B:$B,0))+(ROW()-INDEX(【社内使用欄】システム連携設定!$G:$G,MATCH('【社内使用欄】システム連携用(ブロック別)'!F209,【社内使用欄】システム連携設定!$B:$B,0))))
        )
    )=0,
    "",
    SUM(
        INDIRECT(
            "'"&amp;
            INDEX(【社内使用欄】システム連携設定!$C:$C,MATCH('【社内使用欄】システム連携用(ブロック別)'!F209,【社内使用欄】システム連携設定!$B:$B,0))&amp;
            "'!"&amp;
            INDEX(【社内使用欄】システム連携設定!$D:$D,MATCH('【社内使用欄】システム連携用(ブロック別)'!F209,【社内使用欄】システム連携設定!$B:$B,0))&amp;
            (INDEX(【社内使用欄】システム連携設定!$F:$F,MATCH('【社内使用欄】システム連携用(ブロック別)'!F209,【社内使用欄】システム連携設定!$B:$B,0))+(ROW()-INDEX(【社内使用欄】システム連携設定!$G:$G,MATCH('【社内使用欄】システム連携用(ブロック別)'!F209,【社内使用欄】システム連携設定!$B:$B,0))))&amp;
            ":"&amp;
            INDEX(【社内使用欄】システム連携設定!$E:$E,MATCH('【社内使用欄】システム連携用(ブロック別)'!F209,【社内使用欄】システム連携設定!$B:$B,0))&amp;
            (INDEX(【社内使用欄】システム連携設定!$F:$F,MATCH('【社内使用欄】システム連携用(ブロック別)'!F209,【社内使用欄】システム連携設定!$B:$B,0))+(ROW()-INDEX(【社内使用欄】システム連携設定!$G:$G,MATCH('【社内使用欄】システム連携用(ブロック別)'!F209,【社内使用欄】システム連携設定!$B:$B,0))))
        )
    )
)</f>
        <v/>
      </c>
      <c r="D209" s="82" t="str">
        <f t="shared" ca="1" si="20"/>
        <v/>
      </c>
      <c r="E209" s="79" t="str">
        <f t="shared" ca="1" si="18"/>
        <v/>
      </c>
      <c r="F209" s="91" t="s">
        <v>434</v>
      </c>
      <c r="G209" s="90" t="str">
        <f>"'"&amp;INDEX(【社内使用欄】システム連携設定!$C:$C,MATCH('【社内使用欄】システム連携用(ブロック別)'!F209,【社内使用欄】システム連携設定!$B:$B,0))&amp;"'!"&amp;INDEX(【社内使用欄】システム連携設定!$D:$D,MATCH('【社内使用欄】システム連携用(ブロック別)'!F209,【社内使用欄】システム連携設定!$B:$B,0))&amp;(INDEX(【社内使用欄】システム連携設定!$F:$F,MATCH('【社内使用欄】システム連携用(ブロック別)'!F209,【社内使用欄】システム連携設定!$B:$B,0))+(ROW()-INDEX(【社内使用欄】システム連携設定!$G:$G,MATCH('【社内使用欄】システム連携用(ブロック別)'!F209,【社内使用欄】システム連携設定!$B:$B,0))))</f>
        <v>'K1川内・K2応神・K3国府'!F12</v>
      </c>
    </row>
    <row r="210" spans="1:7" hidden="1">
      <c r="A210" t="s">
        <v>317</v>
      </c>
      <c r="B210" s="85" t="s">
        <v>584</v>
      </c>
      <c r="C210" t="str">
        <f ca="1">IF(
    SUM(
        INDIRECT(
            "'"&amp;
            INDEX(【社内使用欄】システム連携設定!$C:$C,MATCH('【社内使用欄】システム連携用(ブロック別)'!F210,【社内使用欄】システム連携設定!$B:$B,0))&amp;
            "'!"&amp;
            INDEX(【社内使用欄】システム連携設定!$D:$D,MATCH('【社内使用欄】システム連携用(ブロック別)'!F210,【社内使用欄】システム連携設定!$B:$B,0))&amp;
            (INDEX(【社内使用欄】システム連携設定!$F:$F,MATCH('【社内使用欄】システム連携用(ブロック別)'!F210,【社内使用欄】システム連携設定!$B:$B,0))+(ROW()-INDEX(【社内使用欄】システム連携設定!$G:$G,MATCH('【社内使用欄】システム連携用(ブロック別)'!F210,【社内使用欄】システム連携設定!$B:$B,0))))&amp;
            ":"&amp;
            INDEX(【社内使用欄】システム連携設定!$E:$E,MATCH('【社内使用欄】システム連携用(ブロック別)'!F210,【社内使用欄】システム連携設定!$B:$B,0))&amp;
            (INDEX(【社内使用欄】システム連携設定!$F:$F,MATCH('【社内使用欄】システム連携用(ブロック別)'!F210,【社内使用欄】システム連携設定!$B:$B,0))+(ROW()-INDEX(【社内使用欄】システム連携設定!$G:$G,MATCH('【社内使用欄】システム連携用(ブロック別)'!F210,【社内使用欄】システム連携設定!$B:$B,0))))
        )
    )=0,
    "",
    SUM(
        INDIRECT(
            "'"&amp;
            INDEX(【社内使用欄】システム連携設定!$C:$C,MATCH('【社内使用欄】システム連携用(ブロック別)'!F210,【社内使用欄】システム連携設定!$B:$B,0))&amp;
            "'!"&amp;
            INDEX(【社内使用欄】システム連携設定!$D:$D,MATCH('【社内使用欄】システム連携用(ブロック別)'!F210,【社内使用欄】システム連携設定!$B:$B,0))&amp;
            (INDEX(【社内使用欄】システム連携設定!$F:$F,MATCH('【社内使用欄】システム連携用(ブロック別)'!F210,【社内使用欄】システム連携設定!$B:$B,0))+(ROW()-INDEX(【社内使用欄】システム連携設定!$G:$G,MATCH('【社内使用欄】システム連携用(ブロック別)'!F210,【社内使用欄】システム連携設定!$B:$B,0))))&amp;
            ":"&amp;
            INDEX(【社内使用欄】システム連携設定!$E:$E,MATCH('【社内使用欄】システム連携用(ブロック別)'!F210,【社内使用欄】システム連携設定!$B:$B,0))&amp;
            (INDEX(【社内使用欄】システム連携設定!$F:$F,MATCH('【社内使用欄】システム連携用(ブロック別)'!F210,【社内使用欄】システム連携設定!$B:$B,0))+(ROW()-INDEX(【社内使用欄】システム連携設定!$G:$G,MATCH('【社内使用欄】システム連携用(ブロック別)'!F210,【社内使用欄】システム連携設定!$B:$B,0))))
        )
    )
)</f>
        <v/>
      </c>
      <c r="D210" s="82" t="str">
        <f t="shared" ca="1" si="20"/>
        <v/>
      </c>
      <c r="E210" s="79" t="str">
        <f t="shared" ca="1" si="18"/>
        <v/>
      </c>
      <c r="F210" s="91" t="s">
        <v>435</v>
      </c>
      <c r="G210" s="90" t="str">
        <f>"'"&amp;INDEX(【社内使用欄】システム連携設定!$C:$C,MATCH('【社内使用欄】システム連携用(ブロック別)'!F210,【社内使用欄】システム連携設定!$B:$B,0))&amp;"'!"&amp;INDEX(【社内使用欄】システム連携設定!$D:$D,MATCH('【社内使用欄】システム連携用(ブロック別)'!F210,【社内使用欄】システム連携設定!$B:$B,0))&amp;(INDEX(【社内使用欄】システム連携設定!$F:$F,MATCH('【社内使用欄】システム連携用(ブロック別)'!F210,【社内使用欄】システム連携設定!$B:$B,0))+(ROW()-INDEX(【社内使用欄】システム連携設定!$G:$G,MATCH('【社内使用欄】システム連携用(ブロック別)'!F210,【社内使用欄】システム連携設定!$B:$B,0))))</f>
        <v>'K1川内・K2応神・K3国府'!F17</v>
      </c>
    </row>
    <row r="211" spans="1:7" hidden="1">
      <c r="A211" t="s">
        <v>317</v>
      </c>
      <c r="B211" s="85" t="s">
        <v>585</v>
      </c>
      <c r="C211" t="str">
        <f ca="1">IF(
    SUM(
        INDIRECT(
            "'"&amp;
            INDEX(【社内使用欄】システム連携設定!$C:$C,MATCH('【社内使用欄】システム連携用(ブロック別)'!F211,【社内使用欄】システム連携設定!$B:$B,0))&amp;
            "'!"&amp;
            INDEX(【社内使用欄】システム連携設定!$D:$D,MATCH('【社内使用欄】システム連携用(ブロック別)'!F211,【社内使用欄】システム連携設定!$B:$B,0))&amp;
            (INDEX(【社内使用欄】システム連携設定!$F:$F,MATCH('【社内使用欄】システム連携用(ブロック別)'!F211,【社内使用欄】システム連携設定!$B:$B,0))+(ROW()-INDEX(【社内使用欄】システム連携設定!$G:$G,MATCH('【社内使用欄】システム連携用(ブロック別)'!F211,【社内使用欄】システム連携設定!$B:$B,0))))&amp;
            ":"&amp;
            INDEX(【社内使用欄】システム連携設定!$E:$E,MATCH('【社内使用欄】システム連携用(ブロック別)'!F211,【社内使用欄】システム連携設定!$B:$B,0))&amp;
            (INDEX(【社内使用欄】システム連携設定!$F:$F,MATCH('【社内使用欄】システム連携用(ブロック別)'!F211,【社内使用欄】システム連携設定!$B:$B,0))+(ROW()-INDEX(【社内使用欄】システム連携設定!$G:$G,MATCH('【社内使用欄】システム連携用(ブロック別)'!F211,【社内使用欄】システム連携設定!$B:$B,0))))
        )
    )=0,
    "",
    SUM(
        INDIRECT(
            "'"&amp;
            INDEX(【社内使用欄】システム連携設定!$C:$C,MATCH('【社内使用欄】システム連携用(ブロック別)'!F211,【社内使用欄】システム連携設定!$B:$B,0))&amp;
            "'!"&amp;
            INDEX(【社内使用欄】システム連携設定!$D:$D,MATCH('【社内使用欄】システム連携用(ブロック別)'!F211,【社内使用欄】システム連携設定!$B:$B,0))&amp;
            (INDEX(【社内使用欄】システム連携設定!$F:$F,MATCH('【社内使用欄】システム連携用(ブロック別)'!F211,【社内使用欄】システム連携設定!$B:$B,0))+(ROW()-INDEX(【社内使用欄】システム連携設定!$G:$G,MATCH('【社内使用欄】システム連携用(ブロック別)'!F211,【社内使用欄】システム連携設定!$B:$B,0))))&amp;
            ":"&amp;
            INDEX(【社内使用欄】システム連携設定!$E:$E,MATCH('【社内使用欄】システム連携用(ブロック別)'!F211,【社内使用欄】システム連携設定!$B:$B,0))&amp;
            (INDEX(【社内使用欄】システム連携設定!$F:$F,MATCH('【社内使用欄】システム連携用(ブロック別)'!F211,【社内使用欄】システム連携設定!$B:$B,0))+(ROW()-INDEX(【社内使用欄】システム連携設定!$G:$G,MATCH('【社内使用欄】システム連携用(ブロック別)'!F211,【社内使用欄】システム連携設定!$B:$B,0))))
        )
    )
)</f>
        <v/>
      </c>
      <c r="D211" s="82" t="str">
        <f t="shared" ca="1" si="20"/>
        <v/>
      </c>
      <c r="E211" s="79" t="str">
        <f t="shared" ca="1" si="18"/>
        <v/>
      </c>
      <c r="F211" s="91" t="s">
        <v>444</v>
      </c>
      <c r="G211" s="90" t="str">
        <f>"'"&amp;INDEX(【社内使用欄】システム連携設定!$C:$C,MATCH('【社内使用欄】システム連携用(ブロック別)'!F211,【社内使用欄】システム連携設定!$B:$B,0))&amp;"'!"&amp;INDEX(【社内使用欄】システム連携設定!$D:$D,MATCH('【社内使用欄】システム連携用(ブロック別)'!F211,【社内使用欄】システム連携設定!$B:$B,0))&amp;(INDEX(【社内使用欄】システム連携設定!$F:$F,MATCH('【社内使用欄】システム連携用(ブロック別)'!F211,【社内使用欄】システム連携設定!$B:$B,0))+(ROW()-INDEX(【社内使用欄】システム連携設定!$G:$G,MATCH('【社内使用欄】システム連携用(ブロック別)'!F211,【社内使用欄】システム連携設定!$B:$B,0))))</f>
        <v>'L1石井・L2北島・L3松茂・L4藍住・L5鳴門'!F5</v>
      </c>
    </row>
    <row r="212" spans="1:7" hidden="1">
      <c r="A212" t="s">
        <v>317</v>
      </c>
      <c r="B212" s="85" t="s">
        <v>586</v>
      </c>
      <c r="C212" t="str">
        <f ca="1">IF(
    SUM(
        INDIRECT(
            "'"&amp;
            INDEX(【社内使用欄】システム連携設定!$C:$C,MATCH('【社内使用欄】システム連携用(ブロック別)'!F212,【社内使用欄】システム連携設定!$B:$B,0))&amp;
            "'!"&amp;
            INDEX(【社内使用欄】システム連携設定!$D:$D,MATCH('【社内使用欄】システム連携用(ブロック別)'!F212,【社内使用欄】システム連携設定!$B:$B,0))&amp;
            (INDEX(【社内使用欄】システム連携設定!$F:$F,MATCH('【社内使用欄】システム連携用(ブロック別)'!F212,【社内使用欄】システム連携設定!$B:$B,0))+(ROW()-INDEX(【社内使用欄】システム連携設定!$G:$G,MATCH('【社内使用欄】システム連携用(ブロック別)'!F212,【社内使用欄】システム連携設定!$B:$B,0))))&amp;
            ":"&amp;
            INDEX(【社内使用欄】システム連携設定!$E:$E,MATCH('【社内使用欄】システム連携用(ブロック別)'!F212,【社内使用欄】システム連携設定!$B:$B,0))&amp;
            (INDEX(【社内使用欄】システム連携設定!$F:$F,MATCH('【社内使用欄】システム連携用(ブロック別)'!F212,【社内使用欄】システム連携設定!$B:$B,0))+(ROW()-INDEX(【社内使用欄】システム連携設定!$G:$G,MATCH('【社内使用欄】システム連携用(ブロック別)'!F212,【社内使用欄】システム連携設定!$B:$B,0))))
        )
    )=0,
    "",
    SUM(
        INDIRECT(
            "'"&amp;
            INDEX(【社内使用欄】システム連携設定!$C:$C,MATCH('【社内使用欄】システム連携用(ブロック別)'!F212,【社内使用欄】システム連携設定!$B:$B,0))&amp;
            "'!"&amp;
            INDEX(【社内使用欄】システム連携設定!$D:$D,MATCH('【社内使用欄】システム連携用(ブロック別)'!F212,【社内使用欄】システム連携設定!$B:$B,0))&amp;
            (INDEX(【社内使用欄】システム連携設定!$F:$F,MATCH('【社内使用欄】システム連携用(ブロック別)'!F212,【社内使用欄】システム連携設定!$B:$B,0))+(ROW()-INDEX(【社内使用欄】システム連携設定!$G:$G,MATCH('【社内使用欄】システム連携用(ブロック別)'!F212,【社内使用欄】システム連携設定!$B:$B,0))))&amp;
            ":"&amp;
            INDEX(【社内使用欄】システム連携設定!$E:$E,MATCH('【社内使用欄】システム連携用(ブロック別)'!F212,【社内使用欄】システム連携設定!$B:$B,0))&amp;
            (INDEX(【社内使用欄】システム連携設定!$F:$F,MATCH('【社内使用欄】システム連携用(ブロック別)'!F212,【社内使用欄】システム連携設定!$B:$B,0))+(ROW()-INDEX(【社内使用欄】システム連携設定!$G:$G,MATCH('【社内使用欄】システム連携用(ブロック別)'!F212,【社内使用欄】システム連携設定!$B:$B,0))))
        )
    )
)</f>
        <v/>
      </c>
      <c r="D212" s="82" t="str">
        <f t="shared" ca="1" si="20"/>
        <v/>
      </c>
      <c r="E212" s="79" t="str">
        <f t="shared" ca="1" si="18"/>
        <v/>
      </c>
      <c r="F212" s="91" t="s">
        <v>445</v>
      </c>
      <c r="G212" s="90" t="str">
        <f>"'"&amp;INDEX(【社内使用欄】システム連携設定!$C:$C,MATCH('【社内使用欄】システム連携用(ブロック別)'!F212,【社内使用欄】システム連携設定!$B:$B,0))&amp;"'!"&amp;INDEX(【社内使用欄】システム連携設定!$D:$D,MATCH('【社内使用欄】システム連携用(ブロック別)'!F212,【社内使用欄】システム連携設定!$B:$B,0))&amp;(INDEX(【社内使用欄】システム連携設定!$F:$F,MATCH('【社内使用欄】システム連携用(ブロック別)'!F212,【社内使用欄】システム連携設定!$B:$B,0))+(ROW()-INDEX(【社内使用欄】システム連携設定!$G:$G,MATCH('【社内使用欄】システム連携用(ブロック別)'!F212,【社内使用欄】システム連携設定!$B:$B,0))))</f>
        <v>'L1石井・L2北島・L3松茂・L4藍住・L5鳴門'!F10</v>
      </c>
    </row>
    <row r="213" spans="1:7" hidden="1">
      <c r="A213" t="s">
        <v>317</v>
      </c>
      <c r="B213" s="85" t="s">
        <v>587</v>
      </c>
      <c r="C213" t="str">
        <f ca="1">IF(
    SUM(
        INDIRECT(
            "'"&amp;
            INDEX(【社内使用欄】システム連携設定!$C:$C,MATCH('【社内使用欄】システム連携用(ブロック別)'!F213,【社内使用欄】システム連携設定!$B:$B,0))&amp;
            "'!"&amp;
            INDEX(【社内使用欄】システム連携設定!$D:$D,MATCH('【社内使用欄】システム連携用(ブロック別)'!F213,【社内使用欄】システム連携設定!$B:$B,0))&amp;
            (INDEX(【社内使用欄】システム連携設定!$F:$F,MATCH('【社内使用欄】システム連携用(ブロック別)'!F213,【社内使用欄】システム連携設定!$B:$B,0))+(ROW()-INDEX(【社内使用欄】システム連携設定!$G:$G,MATCH('【社内使用欄】システム連携用(ブロック別)'!F213,【社内使用欄】システム連携設定!$B:$B,0))))&amp;
            ":"&amp;
            INDEX(【社内使用欄】システム連携設定!$E:$E,MATCH('【社内使用欄】システム連携用(ブロック別)'!F213,【社内使用欄】システム連携設定!$B:$B,0))&amp;
            (INDEX(【社内使用欄】システム連携設定!$F:$F,MATCH('【社内使用欄】システム連携用(ブロック別)'!F213,【社内使用欄】システム連携設定!$B:$B,0))+(ROW()-INDEX(【社内使用欄】システム連携設定!$G:$G,MATCH('【社内使用欄】システム連携用(ブロック別)'!F213,【社内使用欄】システム連携設定!$B:$B,0))))
        )
    )=0,
    "",
    SUM(
        INDIRECT(
            "'"&amp;
            INDEX(【社内使用欄】システム連携設定!$C:$C,MATCH('【社内使用欄】システム連携用(ブロック別)'!F213,【社内使用欄】システム連携設定!$B:$B,0))&amp;
            "'!"&amp;
            INDEX(【社内使用欄】システム連携設定!$D:$D,MATCH('【社内使用欄】システム連携用(ブロック別)'!F213,【社内使用欄】システム連携設定!$B:$B,0))&amp;
            (INDEX(【社内使用欄】システム連携設定!$F:$F,MATCH('【社内使用欄】システム連携用(ブロック別)'!F213,【社内使用欄】システム連携設定!$B:$B,0))+(ROW()-INDEX(【社内使用欄】システム連携設定!$G:$G,MATCH('【社内使用欄】システム連携用(ブロック別)'!F213,【社内使用欄】システム連携設定!$B:$B,0))))&amp;
            ":"&amp;
            INDEX(【社内使用欄】システム連携設定!$E:$E,MATCH('【社内使用欄】システム連携用(ブロック別)'!F213,【社内使用欄】システム連携設定!$B:$B,0))&amp;
            (INDEX(【社内使用欄】システム連携設定!$F:$F,MATCH('【社内使用欄】システム連携用(ブロック別)'!F213,【社内使用欄】システム連携設定!$B:$B,0))+(ROW()-INDEX(【社内使用欄】システム連携設定!$G:$G,MATCH('【社内使用欄】システム連携用(ブロック別)'!F213,【社内使用欄】システム連携設定!$B:$B,0))))
        )
    )
)</f>
        <v/>
      </c>
      <c r="D213" s="82" t="str">
        <f t="shared" ca="1" si="20"/>
        <v/>
      </c>
      <c r="E213" s="79" t="str">
        <f t="shared" ca="1" si="18"/>
        <v/>
      </c>
      <c r="F213" s="91" t="s">
        <v>445</v>
      </c>
      <c r="G213" s="90" t="str">
        <f>"'"&amp;INDEX(【社内使用欄】システム連携設定!$C:$C,MATCH('【社内使用欄】システム連携用(ブロック別)'!F213,【社内使用欄】システム連携設定!$B:$B,0))&amp;"'!"&amp;INDEX(【社内使用欄】システム連携設定!$D:$D,MATCH('【社内使用欄】システム連携用(ブロック別)'!F213,【社内使用欄】システム連携設定!$B:$B,0))&amp;(INDEX(【社内使用欄】システム連携設定!$F:$F,MATCH('【社内使用欄】システム連携用(ブロック別)'!F213,【社内使用欄】システム連携設定!$B:$B,0))+(ROW()-INDEX(【社内使用欄】システム連携設定!$G:$G,MATCH('【社内使用欄】システム連携用(ブロック別)'!F213,【社内使用欄】システム連携設定!$B:$B,0))))</f>
        <v>'L1石井・L2北島・L3松茂・L4藍住・L5鳴門'!F11</v>
      </c>
    </row>
    <row r="214" spans="1:7" hidden="1">
      <c r="A214" t="s">
        <v>317</v>
      </c>
      <c r="B214" s="85" t="s">
        <v>588</v>
      </c>
      <c r="C214" t="str">
        <f ca="1">IF(
    SUM(
        INDIRECT(
            "'"&amp;
            INDEX(【社内使用欄】システム連携設定!$C:$C,MATCH('【社内使用欄】システム連携用(ブロック別)'!F214,【社内使用欄】システム連携設定!$B:$B,0))&amp;
            "'!"&amp;
            INDEX(【社内使用欄】システム連携設定!$D:$D,MATCH('【社内使用欄】システム連携用(ブロック別)'!F214,【社内使用欄】システム連携設定!$B:$B,0))&amp;
            (INDEX(【社内使用欄】システム連携設定!$F:$F,MATCH('【社内使用欄】システム連携用(ブロック別)'!F214,【社内使用欄】システム連携設定!$B:$B,0))+(ROW()-INDEX(【社内使用欄】システム連携設定!$G:$G,MATCH('【社内使用欄】システム連携用(ブロック別)'!F214,【社内使用欄】システム連携設定!$B:$B,0))))&amp;
            ":"&amp;
            INDEX(【社内使用欄】システム連携設定!$E:$E,MATCH('【社内使用欄】システム連携用(ブロック別)'!F214,【社内使用欄】システム連携設定!$B:$B,0))&amp;
            (INDEX(【社内使用欄】システム連携設定!$F:$F,MATCH('【社内使用欄】システム連携用(ブロック別)'!F214,【社内使用欄】システム連携設定!$B:$B,0))+(ROW()-INDEX(【社内使用欄】システム連携設定!$G:$G,MATCH('【社内使用欄】システム連携用(ブロック別)'!F214,【社内使用欄】システム連携設定!$B:$B,0))))
        )
    )=0,
    "",
    SUM(
        INDIRECT(
            "'"&amp;
            INDEX(【社内使用欄】システム連携設定!$C:$C,MATCH('【社内使用欄】システム連携用(ブロック別)'!F214,【社内使用欄】システム連携設定!$B:$B,0))&amp;
            "'!"&amp;
            INDEX(【社内使用欄】システム連携設定!$D:$D,MATCH('【社内使用欄】システム連携用(ブロック別)'!F214,【社内使用欄】システム連携設定!$B:$B,0))&amp;
            (INDEX(【社内使用欄】システム連携設定!$F:$F,MATCH('【社内使用欄】システム連携用(ブロック別)'!F214,【社内使用欄】システム連携設定!$B:$B,0))+(ROW()-INDEX(【社内使用欄】システム連携設定!$G:$G,MATCH('【社内使用欄】システム連携用(ブロック別)'!F214,【社内使用欄】システム連携設定!$B:$B,0))))&amp;
            ":"&amp;
            INDEX(【社内使用欄】システム連携設定!$E:$E,MATCH('【社内使用欄】システム連携用(ブロック別)'!F214,【社内使用欄】システム連携設定!$B:$B,0))&amp;
            (INDEX(【社内使用欄】システム連携設定!$F:$F,MATCH('【社内使用欄】システム連携用(ブロック別)'!F214,【社内使用欄】システム連携設定!$B:$B,0))+(ROW()-INDEX(【社内使用欄】システム連携設定!$G:$G,MATCH('【社内使用欄】システム連携用(ブロック別)'!F214,【社内使用欄】システム連携設定!$B:$B,0))))
        )
    )
)</f>
        <v/>
      </c>
      <c r="D214" s="82" t="str">
        <f t="shared" ca="1" si="20"/>
        <v/>
      </c>
      <c r="E214" s="79" t="str">
        <f t="shared" ca="1" si="18"/>
        <v/>
      </c>
      <c r="F214" s="91" t="s">
        <v>445</v>
      </c>
      <c r="G214" s="90" t="str">
        <f>"'"&amp;INDEX(【社内使用欄】システム連携設定!$C:$C,MATCH('【社内使用欄】システム連携用(ブロック別)'!F214,【社内使用欄】システム連携設定!$B:$B,0))&amp;"'!"&amp;INDEX(【社内使用欄】システム連携設定!$D:$D,MATCH('【社内使用欄】システム連携用(ブロック別)'!F214,【社内使用欄】システム連携設定!$B:$B,0))&amp;(INDEX(【社内使用欄】システム連携設定!$F:$F,MATCH('【社内使用欄】システム連携用(ブロック別)'!F214,【社内使用欄】システム連携設定!$B:$B,0))+(ROW()-INDEX(【社内使用欄】システム連携設定!$G:$G,MATCH('【社内使用欄】システム連携用(ブロック別)'!F214,【社内使用欄】システム連携設定!$B:$B,0))))</f>
        <v>'L1石井・L2北島・L3松茂・L4藍住・L5鳴門'!F12</v>
      </c>
    </row>
    <row r="215" spans="1:7" hidden="1">
      <c r="A215" t="s">
        <v>317</v>
      </c>
      <c r="B215" s="85" t="s">
        <v>589</v>
      </c>
      <c r="C215" t="str">
        <f ca="1">IF(
    SUM(
        INDIRECT(
            "'"&amp;
            INDEX(【社内使用欄】システム連携設定!$C:$C,MATCH('【社内使用欄】システム連携用(ブロック別)'!F215,【社内使用欄】システム連携設定!$B:$B,0))&amp;
            "'!"&amp;
            INDEX(【社内使用欄】システム連携設定!$D:$D,MATCH('【社内使用欄】システム連携用(ブロック別)'!F215,【社内使用欄】システム連携設定!$B:$B,0))&amp;
            (INDEX(【社内使用欄】システム連携設定!$F:$F,MATCH('【社内使用欄】システム連携用(ブロック別)'!F215,【社内使用欄】システム連携設定!$B:$B,0))+(ROW()-INDEX(【社内使用欄】システム連携設定!$G:$G,MATCH('【社内使用欄】システム連携用(ブロック別)'!F215,【社内使用欄】システム連携設定!$B:$B,0))))&amp;
            ":"&amp;
            INDEX(【社内使用欄】システム連携設定!$E:$E,MATCH('【社内使用欄】システム連携用(ブロック別)'!F215,【社内使用欄】システム連携設定!$B:$B,0))&amp;
            (INDEX(【社内使用欄】システム連携設定!$F:$F,MATCH('【社内使用欄】システム連携用(ブロック別)'!F215,【社内使用欄】システム連携設定!$B:$B,0))+(ROW()-INDEX(【社内使用欄】システム連携設定!$G:$G,MATCH('【社内使用欄】システム連携用(ブロック別)'!F215,【社内使用欄】システム連携設定!$B:$B,0))))
        )
    )=0,
    "",
    SUM(
        INDIRECT(
            "'"&amp;
            INDEX(【社内使用欄】システム連携設定!$C:$C,MATCH('【社内使用欄】システム連携用(ブロック別)'!F215,【社内使用欄】システム連携設定!$B:$B,0))&amp;
            "'!"&amp;
            INDEX(【社内使用欄】システム連携設定!$D:$D,MATCH('【社内使用欄】システム連携用(ブロック別)'!F215,【社内使用欄】システム連携設定!$B:$B,0))&amp;
            (INDEX(【社内使用欄】システム連携設定!$F:$F,MATCH('【社内使用欄】システム連携用(ブロック別)'!F215,【社内使用欄】システム連携設定!$B:$B,0))+(ROW()-INDEX(【社内使用欄】システム連携設定!$G:$G,MATCH('【社内使用欄】システム連携用(ブロック別)'!F215,【社内使用欄】システム連携設定!$B:$B,0))))&amp;
            ":"&amp;
            INDEX(【社内使用欄】システム連携設定!$E:$E,MATCH('【社内使用欄】システム連携用(ブロック別)'!F215,【社内使用欄】システム連携設定!$B:$B,0))&amp;
            (INDEX(【社内使用欄】システム連携設定!$F:$F,MATCH('【社内使用欄】システム連携用(ブロック別)'!F215,【社内使用欄】システム連携設定!$B:$B,0))+(ROW()-INDEX(【社内使用欄】システム連携設定!$G:$G,MATCH('【社内使用欄】システム連携用(ブロック別)'!F215,【社内使用欄】システム連携設定!$B:$B,0))))
        )
    )
)</f>
        <v/>
      </c>
      <c r="D215" s="82" t="str">
        <f t="shared" ca="1" si="20"/>
        <v/>
      </c>
      <c r="E215" s="79" t="str">
        <f t="shared" ca="1" si="18"/>
        <v/>
      </c>
      <c r="F215" s="91" t="s">
        <v>445</v>
      </c>
      <c r="G215" s="90" t="str">
        <f>"'"&amp;INDEX(【社内使用欄】システム連携設定!$C:$C,MATCH('【社内使用欄】システム連携用(ブロック別)'!F215,【社内使用欄】システム連携設定!$B:$B,0))&amp;"'!"&amp;INDEX(【社内使用欄】システム連携設定!$D:$D,MATCH('【社内使用欄】システム連携用(ブロック別)'!F215,【社内使用欄】システム連携設定!$B:$B,0))&amp;(INDEX(【社内使用欄】システム連携設定!$F:$F,MATCH('【社内使用欄】システム連携用(ブロック別)'!F215,【社内使用欄】システム連携設定!$B:$B,0))+(ROW()-INDEX(【社内使用欄】システム連携設定!$G:$G,MATCH('【社内使用欄】システム連携用(ブロック別)'!F215,【社内使用欄】システム連携設定!$B:$B,0))))</f>
        <v>'L1石井・L2北島・L3松茂・L4藍住・L5鳴門'!F13</v>
      </c>
    </row>
    <row r="216" spans="1:7" hidden="1">
      <c r="A216" t="s">
        <v>317</v>
      </c>
      <c r="B216" s="85" t="s">
        <v>590</v>
      </c>
      <c r="C216" t="str">
        <f ca="1">IF(
    SUM(
        INDIRECT(
            "'"&amp;
            INDEX(【社内使用欄】システム連携設定!$C:$C,MATCH('【社内使用欄】システム連携用(ブロック別)'!F216,【社内使用欄】システム連携設定!$B:$B,0))&amp;
            "'!"&amp;
            INDEX(【社内使用欄】システム連携設定!$D:$D,MATCH('【社内使用欄】システム連携用(ブロック別)'!F216,【社内使用欄】システム連携設定!$B:$B,0))&amp;
            (INDEX(【社内使用欄】システム連携設定!$F:$F,MATCH('【社内使用欄】システム連携用(ブロック別)'!F216,【社内使用欄】システム連携設定!$B:$B,0))+(ROW()-INDEX(【社内使用欄】システム連携設定!$G:$G,MATCH('【社内使用欄】システム連携用(ブロック別)'!F216,【社内使用欄】システム連携設定!$B:$B,0))))&amp;
            ":"&amp;
            INDEX(【社内使用欄】システム連携設定!$E:$E,MATCH('【社内使用欄】システム連携用(ブロック別)'!F216,【社内使用欄】システム連携設定!$B:$B,0))&amp;
            (INDEX(【社内使用欄】システム連携設定!$F:$F,MATCH('【社内使用欄】システム連携用(ブロック別)'!F216,【社内使用欄】システム連携設定!$B:$B,0))+(ROW()-INDEX(【社内使用欄】システム連携設定!$G:$G,MATCH('【社内使用欄】システム連携用(ブロック別)'!F216,【社内使用欄】システム連携設定!$B:$B,0))))
        )
    )=0,
    "",
    SUM(
        INDIRECT(
            "'"&amp;
            INDEX(【社内使用欄】システム連携設定!$C:$C,MATCH('【社内使用欄】システム連携用(ブロック別)'!F216,【社内使用欄】システム連携設定!$B:$B,0))&amp;
            "'!"&amp;
            INDEX(【社内使用欄】システム連携設定!$D:$D,MATCH('【社内使用欄】システム連携用(ブロック別)'!F216,【社内使用欄】システム連携設定!$B:$B,0))&amp;
            (INDEX(【社内使用欄】システム連携設定!$F:$F,MATCH('【社内使用欄】システム連携用(ブロック別)'!F216,【社内使用欄】システム連携設定!$B:$B,0))+(ROW()-INDEX(【社内使用欄】システム連携設定!$G:$G,MATCH('【社内使用欄】システム連携用(ブロック別)'!F216,【社内使用欄】システム連携設定!$B:$B,0))))&amp;
            ":"&amp;
            INDEX(【社内使用欄】システム連携設定!$E:$E,MATCH('【社内使用欄】システム連携用(ブロック別)'!F216,【社内使用欄】システム連携設定!$B:$B,0))&amp;
            (INDEX(【社内使用欄】システム連携設定!$F:$F,MATCH('【社内使用欄】システム連携用(ブロック別)'!F216,【社内使用欄】システム連携設定!$B:$B,0))+(ROW()-INDEX(【社内使用欄】システム連携設定!$G:$G,MATCH('【社内使用欄】システム連携用(ブロック別)'!F216,【社内使用欄】システム連携設定!$B:$B,0))))
        )
    )
)</f>
        <v/>
      </c>
      <c r="D216" s="82" t="str">
        <f t="shared" ref="D216" ca="1" si="21">IF(AND(ISNUMBER(INDIRECT(G216)),NOT(ISNUMBER(INDIRECT(LEFT(G216,FIND("!",G216))&amp;CHAR(CODE(MID(G216,FIND("!",G216)+1,1))+1)&amp;MID(G216,FIND("!",G216)+2,99)))),NOT(ISNUMBER(INDIRECT(LEFT(G216,FIND("!",G216))&amp;CHAR(CODE(MID(G216,FIND("!",G216)+1,1))+2)&amp;MID(G216,FIND("!",G216)+2,99))))),"戸建",
IF(AND(NOT(ISNUMBER(INDIRECT(G216))),ISNUMBER(INDIRECT(LEFT(G216,FIND("!",G216))&amp;CHAR(CODE(MID(G216,FIND("!",G216)+1,1))+1)&amp;MID(G216,FIND("!",G216)+2,99))),NOT(ISNUMBER(INDIRECT(LEFT(G216,FIND("!",G216))&amp;CHAR(CODE(MID(G216,FIND("!",G216)+1,1))+2)&amp;MID(G216,FIND("!",G216)+2,99))))),"集合",
IF(AND(ISNUMBER(INDIRECT(G216)),ISNUMBER(INDIRECT(LEFT(G216,FIND("!",G216))&amp;CHAR(CODE(MID(G216,FIND("!",G216)+1,1))+1)&amp;MID(G216,FIND("!",G216)+2,99))),NOT(ISNUMBER(INDIRECT(LEFT(G216,FIND("!",G216))&amp;CHAR(CODE(MID(G216,FIND("!",G216)+1,1))+2)&amp;MID(G216,FIND("!",G216)+2,99))))),"事業所除外",
IF(AND(NOT(ISNUMBER(INDIRECT(G216))),NOT(ISNUMBER(INDIRECT(LEFT(G216,FIND("!",G216))&amp;CHAR(CODE(MID(G216,FIND("!",G216)+1,1))+1)&amp;MID(G216,FIND("!",G216)+2,99)))),ISNUMBER(INDIRECT(LEFT(G216,FIND("!",G216))&amp;CHAR(CODE(MID(G216,FIND("!",G216)+1,1))+2)&amp;MID(G216,FIND("!",G216)+2,99)))),"全戸",
IF(OR(AND(ISNUMBER(INDIRECT(LEFT(G216,FIND("!",G216))&amp;CHAR(CODE(MID(G216,FIND("!",G216)+1,1))+2)&amp;MID(G216,FIND("!",G216)+2,99))),ISNUMBER(INDIRECT(G216))),AND(ISNUMBER(INDIRECT(LEFT(G216,FIND("!",G216))&amp;CHAR(CODE(MID(G216,FIND("!",G216)+1,1))+2)&amp;MID(G216,FIND("!",G216)+2,99))),ISNUMBER(INDIRECT(LEFT(G216,FIND("!",G216))&amp;CHAR(CODE(MID(G216,FIND("!",G216)+1,1))+1)&amp;MID(G216,FIND("!",G216)+2,99))))),"エラー","")))))</f>
        <v/>
      </c>
      <c r="E216" s="79" t="str">
        <f t="shared" ca="1" si="18"/>
        <v/>
      </c>
      <c r="F216" s="91" t="s">
        <v>446</v>
      </c>
      <c r="G216" s="90" t="str">
        <f>"'"&amp;INDEX(【社内使用欄】システム連携設定!$C:$C,MATCH('【社内使用欄】システム連携用(ブロック別)'!F216,【社内使用欄】システム連携設定!$B:$B,0))&amp;"'!"&amp;INDEX(【社内使用欄】システム連携設定!$D:$D,MATCH('【社内使用欄】システム連携用(ブロック別)'!F216,【社内使用欄】システム連携設定!$B:$B,0))&amp;(INDEX(【社内使用欄】システム連携設定!$F:$F,MATCH('【社内使用欄】システム連携用(ブロック別)'!F216,【社内使用欄】システム連携設定!$B:$B,0))+(ROW()-INDEX(【社内使用欄】システム連携設定!$G:$G,MATCH('【社内使用欄】システム連携用(ブロック別)'!F216,【社内使用欄】システム連携設定!$B:$B,0))))</f>
        <v>'L1石井・L2北島・L3松茂・L4藍住・L5鳴門'!F18</v>
      </c>
    </row>
    <row r="217" spans="1:7" hidden="1">
      <c r="A217" t="s">
        <v>317</v>
      </c>
      <c r="B217" s="85" t="s">
        <v>591</v>
      </c>
      <c r="C217" t="str">
        <f ca="1">IF(
    SUM(
        INDIRECT(
            "'"&amp;
            INDEX(【社内使用欄】システム連携設定!$C:$C,MATCH('【社内使用欄】システム連携用(ブロック別)'!F217,【社内使用欄】システム連携設定!$B:$B,0))&amp;
            "'!"&amp;
            INDEX(【社内使用欄】システム連携設定!$D:$D,MATCH('【社内使用欄】システム連携用(ブロック別)'!F217,【社内使用欄】システム連携設定!$B:$B,0))&amp;
            (INDEX(【社内使用欄】システム連携設定!$F:$F,MATCH('【社内使用欄】システム連携用(ブロック別)'!F217,【社内使用欄】システム連携設定!$B:$B,0))+(ROW()-INDEX(【社内使用欄】システム連携設定!$G:$G,MATCH('【社内使用欄】システム連携用(ブロック別)'!F217,【社内使用欄】システム連携設定!$B:$B,0))))&amp;
            ":"&amp;
            INDEX(【社内使用欄】システム連携設定!$E:$E,MATCH('【社内使用欄】システム連携用(ブロック別)'!F217,【社内使用欄】システム連携設定!$B:$B,0))&amp;
            (INDEX(【社内使用欄】システム連携設定!$F:$F,MATCH('【社内使用欄】システム連携用(ブロック別)'!F217,【社内使用欄】システム連携設定!$B:$B,0))+(ROW()-INDEX(【社内使用欄】システム連携設定!$G:$G,MATCH('【社内使用欄】システム連携用(ブロック別)'!F217,【社内使用欄】システム連携設定!$B:$B,0))))
        )
    )=0,
    "",
    SUM(
        INDIRECT(
            "'"&amp;
            INDEX(【社内使用欄】システム連携設定!$C:$C,MATCH('【社内使用欄】システム連携用(ブロック別)'!F217,【社内使用欄】システム連携設定!$B:$B,0))&amp;
            "'!"&amp;
            INDEX(【社内使用欄】システム連携設定!$D:$D,MATCH('【社内使用欄】システム連携用(ブロック別)'!F217,【社内使用欄】システム連携設定!$B:$B,0))&amp;
            (INDEX(【社内使用欄】システム連携設定!$F:$F,MATCH('【社内使用欄】システム連携用(ブロック別)'!F217,【社内使用欄】システム連携設定!$B:$B,0))+(ROW()-INDEX(【社内使用欄】システム連携設定!$G:$G,MATCH('【社内使用欄】システム連携用(ブロック別)'!F217,【社内使用欄】システム連携設定!$B:$B,0))))&amp;
            ":"&amp;
            INDEX(【社内使用欄】システム連携設定!$E:$E,MATCH('【社内使用欄】システム連携用(ブロック別)'!F217,【社内使用欄】システム連携設定!$B:$B,0))&amp;
            (INDEX(【社内使用欄】システム連携設定!$F:$F,MATCH('【社内使用欄】システム連携用(ブロック別)'!F217,【社内使用欄】システム連携設定!$B:$B,0))+(ROW()-INDEX(【社内使用欄】システム連携設定!$G:$G,MATCH('【社内使用欄】システム連携用(ブロック別)'!F217,【社内使用欄】システム連携設定!$B:$B,0))))
        )
    )
)</f>
        <v/>
      </c>
      <c r="D217" s="82" t="str">
        <f t="shared" ref="D217:D219" ca="1" si="22">IF(AND(ISNUMBER(INDIRECT(G217)),NOT(ISNUMBER(INDIRECT(LEFT(G217,FIND("!",G217))&amp;CHAR(CODE(MID(G217,FIND("!",G217)+1,1))+1)&amp;MID(G217,FIND("!",G217)+2,99)))),NOT(ISNUMBER(INDIRECT(LEFT(G217,FIND("!",G217))&amp;CHAR(CODE(MID(G217,FIND("!",G217)+1,1))+2)&amp;MID(G217,FIND("!",G217)+2,99))))),"戸建",
IF(AND(NOT(ISNUMBER(INDIRECT(G217))),ISNUMBER(INDIRECT(LEFT(G217,FIND("!",G217))&amp;CHAR(CODE(MID(G217,FIND("!",G217)+1,1))+1)&amp;MID(G217,FIND("!",G217)+2,99))),NOT(ISNUMBER(INDIRECT(LEFT(G217,FIND("!",G217))&amp;CHAR(CODE(MID(G217,FIND("!",G217)+1,1))+2)&amp;MID(G217,FIND("!",G217)+2,99))))),"集合",
IF(AND(ISNUMBER(INDIRECT(G217)),ISNUMBER(INDIRECT(LEFT(G217,FIND("!",G217))&amp;CHAR(CODE(MID(G217,FIND("!",G217)+1,1))+1)&amp;MID(G217,FIND("!",G217)+2,99))),NOT(ISNUMBER(INDIRECT(LEFT(G217,FIND("!",G217))&amp;CHAR(CODE(MID(G217,FIND("!",G217)+1,1))+2)&amp;MID(G217,FIND("!",G217)+2,99))))),"事業所除外",
IF(AND(NOT(ISNUMBER(INDIRECT(G217))),NOT(ISNUMBER(INDIRECT(LEFT(G217,FIND("!",G217))&amp;CHAR(CODE(MID(G217,FIND("!",G217)+1,1))+1)&amp;MID(G217,FIND("!",G217)+2,99)))),ISNUMBER(INDIRECT(LEFT(G217,FIND("!",G217))&amp;CHAR(CODE(MID(G217,FIND("!",G217)+1,1))+2)&amp;MID(G217,FIND("!",G217)+2,99)))),"全戸",
IF(OR(AND(ISNUMBER(INDIRECT(LEFT(G217,FIND("!",G217))&amp;CHAR(CODE(MID(G217,FIND("!",G217)+1,1))+2)&amp;MID(G217,FIND("!",G217)+2,99))),ISNUMBER(INDIRECT(G217))),AND(ISNUMBER(INDIRECT(LEFT(G217,FIND("!",G217))&amp;CHAR(CODE(MID(G217,FIND("!",G217)+1,1))+2)&amp;MID(G217,FIND("!",G217)+2,99))),ISNUMBER(INDIRECT(LEFT(G217,FIND("!",G217))&amp;CHAR(CODE(MID(G217,FIND("!",G217)+1,1))+1)&amp;MID(G217,FIND("!",G217)+2,99))))),"エラー","")))))</f>
        <v/>
      </c>
      <c r="E217" s="79" t="str">
        <f t="shared" ca="1" si="18"/>
        <v/>
      </c>
      <c r="F217" s="91" t="s">
        <v>446</v>
      </c>
      <c r="G217" s="90" t="str">
        <f>"'"&amp;INDEX(【社内使用欄】システム連携設定!$C:$C,MATCH('【社内使用欄】システム連携用(ブロック別)'!F217,【社内使用欄】システム連携設定!$B:$B,0))&amp;"'!"&amp;INDEX(【社内使用欄】システム連携設定!$D:$D,MATCH('【社内使用欄】システム連携用(ブロック別)'!F217,【社内使用欄】システム連携設定!$B:$B,0))&amp;(INDEX(【社内使用欄】システム連携設定!$F:$F,MATCH('【社内使用欄】システム連携用(ブロック別)'!F217,【社内使用欄】システム連携設定!$B:$B,0))+(ROW()-INDEX(【社内使用欄】システム連携設定!$G:$G,MATCH('【社内使用欄】システム連携用(ブロック別)'!F217,【社内使用欄】システム連携設定!$B:$B,0))))</f>
        <v>'L1石井・L2北島・L3松茂・L4藍住・L5鳴門'!F19</v>
      </c>
    </row>
    <row r="218" spans="1:7" hidden="1">
      <c r="A218" t="s">
        <v>317</v>
      </c>
      <c r="B218" s="85" t="s">
        <v>592</v>
      </c>
      <c r="C218" t="str">
        <f ca="1">IF(
    SUM(
        INDIRECT(
            "'"&amp;
            INDEX(【社内使用欄】システム連携設定!$C:$C,MATCH('【社内使用欄】システム連携用(ブロック別)'!F218,【社内使用欄】システム連携設定!$B:$B,0))&amp;
            "'!"&amp;
            INDEX(【社内使用欄】システム連携設定!$D:$D,MATCH('【社内使用欄】システム連携用(ブロック別)'!F218,【社内使用欄】システム連携設定!$B:$B,0))&amp;
            (INDEX(【社内使用欄】システム連携設定!$F:$F,MATCH('【社内使用欄】システム連携用(ブロック別)'!F218,【社内使用欄】システム連携設定!$B:$B,0))+(ROW()-INDEX(【社内使用欄】システム連携設定!$G:$G,MATCH('【社内使用欄】システム連携用(ブロック別)'!F218,【社内使用欄】システム連携設定!$B:$B,0))))&amp;
            ":"&amp;
            INDEX(【社内使用欄】システム連携設定!$E:$E,MATCH('【社内使用欄】システム連携用(ブロック別)'!F218,【社内使用欄】システム連携設定!$B:$B,0))&amp;
            (INDEX(【社内使用欄】システム連携設定!$F:$F,MATCH('【社内使用欄】システム連携用(ブロック別)'!F218,【社内使用欄】システム連携設定!$B:$B,0))+(ROW()-INDEX(【社内使用欄】システム連携設定!$G:$G,MATCH('【社内使用欄】システム連携用(ブロック別)'!F218,【社内使用欄】システム連携設定!$B:$B,0))))
        )
    )=0,
    "",
    SUM(
        INDIRECT(
            "'"&amp;
            INDEX(【社内使用欄】システム連携設定!$C:$C,MATCH('【社内使用欄】システム連携用(ブロック別)'!F218,【社内使用欄】システム連携設定!$B:$B,0))&amp;
            "'!"&amp;
            INDEX(【社内使用欄】システム連携設定!$D:$D,MATCH('【社内使用欄】システム連携用(ブロック別)'!F218,【社内使用欄】システム連携設定!$B:$B,0))&amp;
            (INDEX(【社内使用欄】システム連携設定!$F:$F,MATCH('【社内使用欄】システム連携用(ブロック別)'!F218,【社内使用欄】システム連携設定!$B:$B,0))+(ROW()-INDEX(【社内使用欄】システム連携設定!$G:$G,MATCH('【社内使用欄】システム連携用(ブロック別)'!F218,【社内使用欄】システム連携設定!$B:$B,0))))&amp;
            ":"&amp;
            INDEX(【社内使用欄】システム連携設定!$E:$E,MATCH('【社内使用欄】システム連携用(ブロック別)'!F218,【社内使用欄】システム連携設定!$B:$B,0))&amp;
            (INDEX(【社内使用欄】システム連携設定!$F:$F,MATCH('【社内使用欄】システム連携用(ブロック別)'!F218,【社内使用欄】システム連携設定!$B:$B,0))+(ROW()-INDEX(【社内使用欄】システム連携設定!$G:$G,MATCH('【社内使用欄】システム連携用(ブロック別)'!F218,【社内使用欄】システム連携設定!$B:$B,0))))
        )
    )
)</f>
        <v/>
      </c>
      <c r="D218" s="82" t="str">
        <f t="shared" ca="1" si="22"/>
        <v/>
      </c>
      <c r="E218" s="79" t="str">
        <f t="shared" ca="1" si="18"/>
        <v/>
      </c>
      <c r="F218" s="91" t="s">
        <v>446</v>
      </c>
      <c r="G218" s="90" t="str">
        <f>"'"&amp;INDEX(【社内使用欄】システム連携設定!$C:$C,MATCH('【社内使用欄】システム連携用(ブロック別)'!F218,【社内使用欄】システム連携設定!$B:$B,0))&amp;"'!"&amp;INDEX(【社内使用欄】システム連携設定!$D:$D,MATCH('【社内使用欄】システム連携用(ブロック別)'!F218,【社内使用欄】システム連携設定!$B:$B,0))&amp;(INDEX(【社内使用欄】システム連携設定!$F:$F,MATCH('【社内使用欄】システム連携用(ブロック別)'!F218,【社内使用欄】システム連携設定!$B:$B,0))+(ROW()-INDEX(【社内使用欄】システム連携設定!$G:$G,MATCH('【社内使用欄】システム連携用(ブロック別)'!F218,【社内使用欄】システム連携設定!$B:$B,0))))</f>
        <v>'L1石井・L2北島・L3松茂・L4藍住・L5鳴門'!F20</v>
      </c>
    </row>
    <row r="219" spans="1:7" hidden="1">
      <c r="A219" t="s">
        <v>317</v>
      </c>
      <c r="B219" s="85" t="s">
        <v>593</v>
      </c>
      <c r="C219" t="str">
        <f ca="1">IF(
    SUM(
        INDIRECT(
            "'"&amp;
            INDEX(【社内使用欄】システム連携設定!$C:$C,MATCH('【社内使用欄】システム連携用(ブロック別)'!F219,【社内使用欄】システム連携設定!$B:$B,0))&amp;
            "'!"&amp;
            INDEX(【社内使用欄】システム連携設定!$D:$D,MATCH('【社内使用欄】システム連携用(ブロック別)'!F219,【社内使用欄】システム連携設定!$B:$B,0))&amp;
            (INDEX(【社内使用欄】システム連携設定!$F:$F,MATCH('【社内使用欄】システム連携用(ブロック別)'!F219,【社内使用欄】システム連携設定!$B:$B,0))+(ROW()-INDEX(【社内使用欄】システム連携設定!$G:$G,MATCH('【社内使用欄】システム連携用(ブロック別)'!F219,【社内使用欄】システム連携設定!$B:$B,0))))&amp;
            ":"&amp;
            INDEX(【社内使用欄】システム連携設定!$E:$E,MATCH('【社内使用欄】システム連携用(ブロック別)'!F219,【社内使用欄】システム連携設定!$B:$B,0))&amp;
            (INDEX(【社内使用欄】システム連携設定!$F:$F,MATCH('【社内使用欄】システム連携用(ブロック別)'!F219,【社内使用欄】システム連携設定!$B:$B,0))+(ROW()-INDEX(【社内使用欄】システム連携設定!$G:$G,MATCH('【社内使用欄】システム連携用(ブロック別)'!F219,【社内使用欄】システム連携設定!$B:$B,0))))
        )
    )=0,
    "",
    SUM(
        INDIRECT(
            "'"&amp;
            INDEX(【社内使用欄】システム連携設定!$C:$C,MATCH('【社内使用欄】システム連携用(ブロック別)'!F219,【社内使用欄】システム連携設定!$B:$B,0))&amp;
            "'!"&amp;
            INDEX(【社内使用欄】システム連携設定!$D:$D,MATCH('【社内使用欄】システム連携用(ブロック別)'!F219,【社内使用欄】システム連携設定!$B:$B,0))&amp;
            (INDEX(【社内使用欄】システム連携設定!$F:$F,MATCH('【社内使用欄】システム連携用(ブロック別)'!F219,【社内使用欄】システム連携設定!$B:$B,0))+(ROW()-INDEX(【社内使用欄】システム連携設定!$G:$G,MATCH('【社内使用欄】システム連携用(ブロック別)'!F219,【社内使用欄】システム連携設定!$B:$B,0))))&amp;
            ":"&amp;
            INDEX(【社内使用欄】システム連携設定!$E:$E,MATCH('【社内使用欄】システム連携用(ブロック別)'!F219,【社内使用欄】システム連携設定!$B:$B,0))&amp;
            (INDEX(【社内使用欄】システム連携設定!$F:$F,MATCH('【社内使用欄】システム連携用(ブロック別)'!F219,【社内使用欄】システム連携設定!$B:$B,0))+(ROW()-INDEX(【社内使用欄】システム連携設定!$G:$G,MATCH('【社内使用欄】システム連携用(ブロック別)'!F219,【社内使用欄】システム連携設定!$B:$B,0))))
        )
    )
)</f>
        <v/>
      </c>
      <c r="D219" s="82" t="str">
        <f t="shared" ca="1" si="22"/>
        <v/>
      </c>
      <c r="E219" s="79" t="str">
        <f t="shared" ca="1" si="18"/>
        <v/>
      </c>
      <c r="F219" s="91" t="s">
        <v>447</v>
      </c>
      <c r="G219" s="90" t="str">
        <f>"'"&amp;INDEX(【社内使用欄】システム連携設定!$C:$C,MATCH('【社内使用欄】システム連携用(ブロック別)'!F219,【社内使用欄】システム連携設定!$B:$B,0))&amp;"'!"&amp;INDEX(【社内使用欄】システム連携設定!$D:$D,MATCH('【社内使用欄】システム連携用(ブロック別)'!F219,【社内使用欄】システム連携設定!$B:$B,0))&amp;(INDEX(【社内使用欄】システム連携設定!$F:$F,MATCH('【社内使用欄】システム連携用(ブロック別)'!F219,【社内使用欄】システム連携設定!$B:$B,0))+(ROW()-INDEX(【社内使用欄】システム連携設定!$G:$G,MATCH('【社内使用欄】システム連携用(ブロック別)'!F219,【社内使用欄】システム連携設定!$B:$B,0))))</f>
        <v>'L1石井・L2北島・L3松茂・L4藍住・L5鳴門'!F25</v>
      </c>
    </row>
    <row r="220" spans="1:7" hidden="1">
      <c r="A220" t="s">
        <v>317</v>
      </c>
      <c r="B220" s="85" t="s">
        <v>594</v>
      </c>
      <c r="C220" t="str">
        <f ca="1">IF(
    SUM(
        INDIRECT(
            "'"&amp;
            INDEX(【社内使用欄】システム連携設定!$C:$C,MATCH('【社内使用欄】システム連携用(ブロック別)'!F220,【社内使用欄】システム連携設定!$B:$B,0))&amp;
            "'!"&amp;
            INDEX(【社内使用欄】システム連携設定!$D:$D,MATCH('【社内使用欄】システム連携用(ブロック別)'!F220,【社内使用欄】システム連携設定!$B:$B,0))&amp;
            (INDEX(【社内使用欄】システム連携設定!$F:$F,MATCH('【社内使用欄】システム連携用(ブロック別)'!F220,【社内使用欄】システム連携設定!$B:$B,0))+(ROW()-INDEX(【社内使用欄】システム連携設定!$G:$G,MATCH('【社内使用欄】システム連携用(ブロック別)'!F220,【社内使用欄】システム連携設定!$B:$B,0))))&amp;
            ":"&amp;
            INDEX(【社内使用欄】システム連携設定!$E:$E,MATCH('【社内使用欄】システム連携用(ブロック別)'!F220,【社内使用欄】システム連携設定!$B:$B,0))&amp;
            (INDEX(【社内使用欄】システム連携設定!$F:$F,MATCH('【社内使用欄】システム連携用(ブロック別)'!F220,【社内使用欄】システム連携設定!$B:$B,0))+(ROW()-INDEX(【社内使用欄】システム連携設定!$G:$G,MATCH('【社内使用欄】システム連携用(ブロック別)'!F220,【社内使用欄】システム連携設定!$B:$B,0))))
        )
    )=0,
    "",
    SUM(
        INDIRECT(
            "'"&amp;
            INDEX(【社内使用欄】システム連携設定!$C:$C,MATCH('【社内使用欄】システム連携用(ブロック別)'!F220,【社内使用欄】システム連携設定!$B:$B,0))&amp;
            "'!"&amp;
            INDEX(【社内使用欄】システム連携設定!$D:$D,MATCH('【社内使用欄】システム連携用(ブロック別)'!F220,【社内使用欄】システム連携設定!$B:$B,0))&amp;
            (INDEX(【社内使用欄】システム連携設定!$F:$F,MATCH('【社内使用欄】システム連携用(ブロック別)'!F220,【社内使用欄】システム連携設定!$B:$B,0))+(ROW()-INDEX(【社内使用欄】システム連携設定!$G:$G,MATCH('【社内使用欄】システム連携用(ブロック別)'!F220,【社内使用欄】システム連携設定!$B:$B,0))))&amp;
            ":"&amp;
            INDEX(【社内使用欄】システム連携設定!$E:$E,MATCH('【社内使用欄】システム連携用(ブロック別)'!F220,【社内使用欄】システム連携設定!$B:$B,0))&amp;
            (INDEX(【社内使用欄】システム連携設定!$F:$F,MATCH('【社内使用欄】システム連携用(ブロック別)'!F220,【社内使用欄】システム連携設定!$B:$B,0))+(ROW()-INDEX(【社内使用欄】システム連携設定!$G:$G,MATCH('【社内使用欄】システム連携用(ブロック別)'!F220,【社内使用欄】システム連携設定!$B:$B,0))))
        )
    )
)</f>
        <v/>
      </c>
      <c r="D220" s="82" t="str">
        <f t="shared" ref="D220:D223" ca="1" si="23">IF(AND(ISNUMBER(INDIRECT(G220)),NOT(ISNUMBER(INDIRECT(LEFT(G220,FIND("!",G220))&amp;CHAR(CODE(MID(G220,FIND("!",G220)+1,1))+1)&amp;MID(G220,FIND("!",G220)+2,99)))),NOT(ISNUMBER(INDIRECT(LEFT(G220,FIND("!",G220))&amp;CHAR(CODE(MID(G220,FIND("!",G220)+1,1))+2)&amp;MID(G220,FIND("!",G220)+2,99))))),"戸建",
IF(AND(NOT(ISNUMBER(INDIRECT(G220))),ISNUMBER(INDIRECT(LEFT(G220,FIND("!",G220))&amp;CHAR(CODE(MID(G220,FIND("!",G220)+1,1))+1)&amp;MID(G220,FIND("!",G220)+2,99))),NOT(ISNUMBER(INDIRECT(LEFT(G220,FIND("!",G220))&amp;CHAR(CODE(MID(G220,FIND("!",G220)+1,1))+2)&amp;MID(G220,FIND("!",G220)+2,99))))),"集合",
IF(AND(ISNUMBER(INDIRECT(G220)),ISNUMBER(INDIRECT(LEFT(G220,FIND("!",G220))&amp;CHAR(CODE(MID(G220,FIND("!",G220)+1,1))+1)&amp;MID(G220,FIND("!",G220)+2,99))),NOT(ISNUMBER(INDIRECT(LEFT(G220,FIND("!",G220))&amp;CHAR(CODE(MID(G220,FIND("!",G220)+1,1))+2)&amp;MID(G220,FIND("!",G220)+2,99))))),"事業所除外",
IF(AND(NOT(ISNUMBER(INDIRECT(G220))),NOT(ISNUMBER(INDIRECT(LEFT(G220,FIND("!",G220))&amp;CHAR(CODE(MID(G220,FIND("!",G220)+1,1))+1)&amp;MID(G220,FIND("!",G220)+2,99)))),ISNUMBER(INDIRECT(LEFT(G220,FIND("!",G220))&amp;CHAR(CODE(MID(G220,FIND("!",G220)+1,1))+2)&amp;MID(G220,FIND("!",G220)+2,99)))),"全戸",
IF(OR(AND(ISNUMBER(INDIRECT(LEFT(G220,FIND("!",G220))&amp;CHAR(CODE(MID(G220,FIND("!",G220)+1,1))+2)&amp;MID(G220,FIND("!",G220)+2,99))),ISNUMBER(INDIRECT(G220))),AND(ISNUMBER(INDIRECT(LEFT(G220,FIND("!",G220))&amp;CHAR(CODE(MID(G220,FIND("!",G220)+1,1))+2)&amp;MID(G220,FIND("!",G220)+2,99))),ISNUMBER(INDIRECT(LEFT(G220,FIND("!",G220))&amp;CHAR(CODE(MID(G220,FIND("!",G220)+1,1))+1)&amp;MID(G220,FIND("!",G220)+2,99))))),"エラー","")))))</f>
        <v/>
      </c>
      <c r="E220" s="79" t="str">
        <f t="shared" ca="1" si="18"/>
        <v/>
      </c>
      <c r="F220" s="91" t="s">
        <v>447</v>
      </c>
      <c r="G220" s="90" t="str">
        <f>"'"&amp;INDEX(【社内使用欄】システム連携設定!$C:$C,MATCH('【社内使用欄】システム連携用(ブロック別)'!F220,【社内使用欄】システム連携設定!$B:$B,0))&amp;"'!"&amp;INDEX(【社内使用欄】システム連携設定!$D:$D,MATCH('【社内使用欄】システム連携用(ブロック別)'!F220,【社内使用欄】システム連携設定!$B:$B,0))&amp;(INDEX(【社内使用欄】システム連携設定!$F:$F,MATCH('【社内使用欄】システム連携用(ブロック別)'!F220,【社内使用欄】システム連携設定!$B:$B,0))+(ROW()-INDEX(【社内使用欄】システム連携設定!$G:$G,MATCH('【社内使用欄】システム連携用(ブロック別)'!F220,【社内使用欄】システム連携設定!$B:$B,0))))</f>
        <v>'L1石井・L2北島・L3松茂・L4藍住・L5鳴門'!F26</v>
      </c>
    </row>
    <row r="221" spans="1:7" hidden="1">
      <c r="A221" t="s">
        <v>317</v>
      </c>
      <c r="B221" s="85" t="s">
        <v>595</v>
      </c>
      <c r="C221" t="str">
        <f ca="1">IF(
    SUM(
        INDIRECT(
            "'"&amp;
            INDEX(【社内使用欄】システム連携設定!$C:$C,MATCH('【社内使用欄】システム連携用(ブロック別)'!F221,【社内使用欄】システム連携設定!$B:$B,0))&amp;
            "'!"&amp;
            INDEX(【社内使用欄】システム連携設定!$D:$D,MATCH('【社内使用欄】システム連携用(ブロック別)'!F221,【社内使用欄】システム連携設定!$B:$B,0))&amp;
            (INDEX(【社内使用欄】システム連携設定!$F:$F,MATCH('【社内使用欄】システム連携用(ブロック別)'!F221,【社内使用欄】システム連携設定!$B:$B,0))+(ROW()-INDEX(【社内使用欄】システム連携設定!$G:$G,MATCH('【社内使用欄】システム連携用(ブロック別)'!F221,【社内使用欄】システム連携設定!$B:$B,0))))&amp;
            ":"&amp;
            INDEX(【社内使用欄】システム連携設定!$E:$E,MATCH('【社内使用欄】システム連携用(ブロック別)'!F221,【社内使用欄】システム連携設定!$B:$B,0))&amp;
            (INDEX(【社内使用欄】システム連携設定!$F:$F,MATCH('【社内使用欄】システム連携用(ブロック別)'!F221,【社内使用欄】システム連携設定!$B:$B,0))+(ROW()-INDEX(【社内使用欄】システム連携設定!$G:$G,MATCH('【社内使用欄】システム連携用(ブロック別)'!F221,【社内使用欄】システム連携設定!$B:$B,0))))
        )
    )=0,
    "",
    SUM(
        INDIRECT(
            "'"&amp;
            INDEX(【社内使用欄】システム連携設定!$C:$C,MATCH('【社内使用欄】システム連携用(ブロック別)'!F221,【社内使用欄】システム連携設定!$B:$B,0))&amp;
            "'!"&amp;
            INDEX(【社内使用欄】システム連携設定!$D:$D,MATCH('【社内使用欄】システム連携用(ブロック別)'!F221,【社内使用欄】システム連携設定!$B:$B,0))&amp;
            (INDEX(【社内使用欄】システム連携設定!$F:$F,MATCH('【社内使用欄】システム連携用(ブロック別)'!F221,【社内使用欄】システム連携設定!$B:$B,0))+(ROW()-INDEX(【社内使用欄】システム連携設定!$G:$G,MATCH('【社内使用欄】システム連携用(ブロック別)'!F221,【社内使用欄】システム連携設定!$B:$B,0))))&amp;
            ":"&amp;
            INDEX(【社内使用欄】システム連携設定!$E:$E,MATCH('【社内使用欄】システム連携用(ブロック別)'!F221,【社内使用欄】システム連携設定!$B:$B,0))&amp;
            (INDEX(【社内使用欄】システム連携設定!$F:$F,MATCH('【社内使用欄】システム連携用(ブロック別)'!F221,【社内使用欄】システム連携設定!$B:$B,0))+(ROW()-INDEX(【社内使用欄】システム連携設定!$G:$G,MATCH('【社内使用欄】システム連携用(ブロック別)'!F221,【社内使用欄】システム連携設定!$B:$B,0))))
        )
    )
)</f>
        <v/>
      </c>
      <c r="D221" s="82" t="str">
        <f t="shared" ca="1" si="23"/>
        <v/>
      </c>
      <c r="E221" s="79" t="str">
        <f t="shared" ca="1" si="18"/>
        <v/>
      </c>
      <c r="F221" s="91" t="s">
        <v>447</v>
      </c>
      <c r="G221" s="90" t="str">
        <f>"'"&amp;INDEX(【社内使用欄】システム連携設定!$C:$C,MATCH('【社内使用欄】システム連携用(ブロック別)'!F221,【社内使用欄】システム連携設定!$B:$B,0))&amp;"'!"&amp;INDEX(【社内使用欄】システム連携設定!$D:$D,MATCH('【社内使用欄】システム連携用(ブロック別)'!F221,【社内使用欄】システム連携設定!$B:$B,0))&amp;(INDEX(【社内使用欄】システム連携設定!$F:$F,MATCH('【社内使用欄】システム連携用(ブロック別)'!F221,【社内使用欄】システム連携設定!$B:$B,0))+(ROW()-INDEX(【社内使用欄】システム連携設定!$G:$G,MATCH('【社内使用欄】システム連携用(ブロック別)'!F221,【社内使用欄】システム連携設定!$B:$B,0))))</f>
        <v>'L1石井・L2北島・L3松茂・L4藍住・L5鳴門'!F27</v>
      </c>
    </row>
    <row r="222" spans="1:7" hidden="1">
      <c r="A222" t="s">
        <v>317</v>
      </c>
      <c r="B222" s="85" t="s">
        <v>596</v>
      </c>
      <c r="C222" t="str">
        <f ca="1">IF(
    SUM(
        INDIRECT(
            "'"&amp;
            INDEX(【社内使用欄】システム連携設定!$C:$C,MATCH('【社内使用欄】システム連携用(ブロック別)'!F222,【社内使用欄】システム連携設定!$B:$B,0))&amp;
            "'!"&amp;
            INDEX(【社内使用欄】システム連携設定!$D:$D,MATCH('【社内使用欄】システム連携用(ブロック別)'!F222,【社内使用欄】システム連携設定!$B:$B,0))&amp;
            (INDEX(【社内使用欄】システム連携設定!$F:$F,MATCH('【社内使用欄】システム連携用(ブロック別)'!F222,【社内使用欄】システム連携設定!$B:$B,0))+(ROW()-INDEX(【社内使用欄】システム連携設定!$G:$G,MATCH('【社内使用欄】システム連携用(ブロック別)'!F222,【社内使用欄】システム連携設定!$B:$B,0))))&amp;
            ":"&amp;
            INDEX(【社内使用欄】システム連携設定!$E:$E,MATCH('【社内使用欄】システム連携用(ブロック別)'!F222,【社内使用欄】システム連携設定!$B:$B,0))&amp;
            (INDEX(【社内使用欄】システム連携設定!$F:$F,MATCH('【社内使用欄】システム連携用(ブロック別)'!F222,【社内使用欄】システム連携設定!$B:$B,0))+(ROW()-INDEX(【社内使用欄】システム連携設定!$G:$G,MATCH('【社内使用欄】システム連携用(ブロック別)'!F222,【社内使用欄】システム連携設定!$B:$B,0))))
        )
    )=0,
    "",
    SUM(
        INDIRECT(
            "'"&amp;
            INDEX(【社内使用欄】システム連携設定!$C:$C,MATCH('【社内使用欄】システム連携用(ブロック別)'!F222,【社内使用欄】システム連携設定!$B:$B,0))&amp;
            "'!"&amp;
            INDEX(【社内使用欄】システム連携設定!$D:$D,MATCH('【社内使用欄】システム連携用(ブロック別)'!F222,【社内使用欄】システム連携設定!$B:$B,0))&amp;
            (INDEX(【社内使用欄】システム連携設定!$F:$F,MATCH('【社内使用欄】システム連携用(ブロック別)'!F222,【社内使用欄】システム連携設定!$B:$B,0))+(ROW()-INDEX(【社内使用欄】システム連携設定!$G:$G,MATCH('【社内使用欄】システム連携用(ブロック別)'!F222,【社内使用欄】システム連携設定!$B:$B,0))))&amp;
            ":"&amp;
            INDEX(【社内使用欄】システム連携設定!$E:$E,MATCH('【社内使用欄】システム連携用(ブロック別)'!F222,【社内使用欄】システム連携設定!$B:$B,0))&amp;
            (INDEX(【社内使用欄】システム連携設定!$F:$F,MATCH('【社内使用欄】システム連携用(ブロック別)'!F222,【社内使用欄】システム連携設定!$B:$B,0))+(ROW()-INDEX(【社内使用欄】システム連携設定!$G:$G,MATCH('【社内使用欄】システム連携用(ブロック別)'!F222,【社内使用欄】システム連携設定!$B:$B,0))))
        )
    )
)</f>
        <v/>
      </c>
      <c r="D222" s="82" t="str">
        <f t="shared" ca="1" si="23"/>
        <v/>
      </c>
      <c r="E222" s="79" t="str">
        <f t="shared" ca="1" si="18"/>
        <v/>
      </c>
      <c r="F222" s="91" t="s">
        <v>447</v>
      </c>
      <c r="G222" s="90" t="str">
        <f>"'"&amp;INDEX(【社内使用欄】システム連携設定!$C:$C,MATCH('【社内使用欄】システム連携用(ブロック別)'!F222,【社内使用欄】システム連携設定!$B:$B,0))&amp;"'!"&amp;INDEX(【社内使用欄】システム連携設定!$D:$D,MATCH('【社内使用欄】システム連携用(ブロック別)'!F222,【社内使用欄】システム連携設定!$B:$B,0))&amp;(INDEX(【社内使用欄】システム連携設定!$F:$F,MATCH('【社内使用欄】システム連携用(ブロック別)'!F222,【社内使用欄】システム連携設定!$B:$B,0))+(ROW()-INDEX(【社内使用欄】システム連携設定!$G:$G,MATCH('【社内使用欄】システム連携用(ブロック別)'!F222,【社内使用欄】システム連携設定!$B:$B,0))))</f>
        <v>'L1石井・L2北島・L3松茂・L4藍住・L5鳴門'!F28</v>
      </c>
    </row>
    <row r="223" spans="1:7" hidden="1">
      <c r="A223" t="s">
        <v>317</v>
      </c>
      <c r="B223" s="85" t="s">
        <v>597</v>
      </c>
      <c r="C223" t="str">
        <f ca="1">IF(
    SUM(
        INDIRECT(
            "'"&amp;
            INDEX(【社内使用欄】システム連携設定!$C:$C,MATCH('【社内使用欄】システム連携用(ブロック別)'!F223,【社内使用欄】システム連携設定!$B:$B,0))&amp;
            "'!"&amp;
            INDEX(【社内使用欄】システム連携設定!$D:$D,MATCH('【社内使用欄】システム連携用(ブロック別)'!F223,【社内使用欄】システム連携設定!$B:$B,0))&amp;
            (INDEX(【社内使用欄】システム連携設定!$F:$F,MATCH('【社内使用欄】システム連携用(ブロック別)'!F223,【社内使用欄】システム連携設定!$B:$B,0))+(ROW()-INDEX(【社内使用欄】システム連携設定!$G:$G,MATCH('【社内使用欄】システム連携用(ブロック別)'!F223,【社内使用欄】システム連携設定!$B:$B,0))))&amp;
            ":"&amp;
            INDEX(【社内使用欄】システム連携設定!$E:$E,MATCH('【社内使用欄】システム連携用(ブロック別)'!F223,【社内使用欄】システム連携設定!$B:$B,0))&amp;
            (INDEX(【社内使用欄】システム連携設定!$F:$F,MATCH('【社内使用欄】システム連携用(ブロック別)'!F223,【社内使用欄】システム連携設定!$B:$B,0))+(ROW()-INDEX(【社内使用欄】システム連携設定!$G:$G,MATCH('【社内使用欄】システム連携用(ブロック別)'!F223,【社内使用欄】システム連携設定!$B:$B,0))))
        )
    )=0,
    "",
    SUM(
        INDIRECT(
            "'"&amp;
            INDEX(【社内使用欄】システム連携設定!$C:$C,MATCH('【社内使用欄】システム連携用(ブロック別)'!F223,【社内使用欄】システム連携設定!$B:$B,0))&amp;
            "'!"&amp;
            INDEX(【社内使用欄】システム連携設定!$D:$D,MATCH('【社内使用欄】システム連携用(ブロック別)'!F223,【社内使用欄】システム連携設定!$B:$B,0))&amp;
            (INDEX(【社内使用欄】システム連携設定!$F:$F,MATCH('【社内使用欄】システム連携用(ブロック別)'!F223,【社内使用欄】システム連携設定!$B:$B,0))+(ROW()-INDEX(【社内使用欄】システム連携設定!$G:$G,MATCH('【社内使用欄】システム連携用(ブロック別)'!F223,【社内使用欄】システム連携設定!$B:$B,0))))&amp;
            ":"&amp;
            INDEX(【社内使用欄】システム連携設定!$E:$E,MATCH('【社内使用欄】システム連携用(ブロック別)'!F223,【社内使用欄】システム連携設定!$B:$B,0))&amp;
            (INDEX(【社内使用欄】システム連携設定!$F:$F,MATCH('【社内使用欄】システム連携用(ブロック別)'!F223,【社内使用欄】システム連携設定!$B:$B,0))+(ROW()-INDEX(【社内使用欄】システム連携設定!$G:$G,MATCH('【社内使用欄】システム連携用(ブロック別)'!F223,【社内使用欄】システム連携設定!$B:$B,0))))
        )
    )
)</f>
        <v/>
      </c>
      <c r="D223" s="82" t="str">
        <f t="shared" ca="1" si="23"/>
        <v/>
      </c>
      <c r="E223" s="79" t="str">
        <f t="shared" ca="1" si="18"/>
        <v/>
      </c>
      <c r="F223" s="91" t="s">
        <v>447</v>
      </c>
      <c r="G223" s="90" t="str">
        <f>"'"&amp;INDEX(【社内使用欄】システム連携設定!$C:$C,MATCH('【社内使用欄】システム連携用(ブロック別)'!F223,【社内使用欄】システム連携設定!$B:$B,0))&amp;"'!"&amp;INDEX(【社内使用欄】システム連携設定!$D:$D,MATCH('【社内使用欄】システム連携用(ブロック別)'!F223,【社内使用欄】システム連携設定!$B:$B,0))&amp;(INDEX(【社内使用欄】システム連携設定!$F:$F,MATCH('【社内使用欄】システム連携用(ブロック別)'!F223,【社内使用欄】システム連携設定!$B:$B,0))+(ROW()-INDEX(【社内使用欄】システム連携設定!$G:$G,MATCH('【社内使用欄】システム連携用(ブロック別)'!F223,【社内使用欄】システム連携設定!$B:$B,0))))</f>
        <v>'L1石井・L2北島・L3松茂・L4藍住・L5鳴門'!F29</v>
      </c>
    </row>
    <row r="224" spans="1:7" hidden="1">
      <c r="A224" t="s">
        <v>317</v>
      </c>
      <c r="B224" s="85" t="s">
        <v>598</v>
      </c>
      <c r="C224" t="str">
        <f ca="1">IF(
    SUM(
        INDIRECT(
            "'"&amp;
            INDEX(【社内使用欄】システム連携設定!$C:$C,MATCH('【社内使用欄】システム連携用(ブロック別)'!F224,【社内使用欄】システム連携設定!$B:$B,0))&amp;
            "'!"&amp;
            INDEX(【社内使用欄】システム連携設定!$D:$D,MATCH('【社内使用欄】システム連携用(ブロック別)'!F224,【社内使用欄】システム連携設定!$B:$B,0))&amp;
            (INDEX(【社内使用欄】システム連携設定!$F:$F,MATCH('【社内使用欄】システム連携用(ブロック別)'!F224,【社内使用欄】システム連携設定!$B:$B,0))+(ROW()-INDEX(【社内使用欄】システム連携設定!$G:$G,MATCH('【社内使用欄】システム連携用(ブロック別)'!F224,【社内使用欄】システム連携設定!$B:$B,0))))&amp;
            ":"&amp;
            INDEX(【社内使用欄】システム連携設定!$E:$E,MATCH('【社内使用欄】システム連携用(ブロック別)'!F224,【社内使用欄】システム連携設定!$B:$B,0))&amp;
            (INDEX(【社内使用欄】システム連携設定!$F:$F,MATCH('【社内使用欄】システム連携用(ブロック別)'!F224,【社内使用欄】システム連携設定!$B:$B,0))+(ROW()-INDEX(【社内使用欄】システム連携設定!$G:$G,MATCH('【社内使用欄】システム連携用(ブロック別)'!F224,【社内使用欄】システム連携設定!$B:$B,0))))
        )
    )=0,
    "",
    SUM(
        INDIRECT(
            "'"&amp;
            INDEX(【社内使用欄】システム連携設定!$C:$C,MATCH('【社内使用欄】システム連携用(ブロック別)'!F224,【社内使用欄】システム連携設定!$B:$B,0))&amp;
            "'!"&amp;
            INDEX(【社内使用欄】システム連携設定!$D:$D,MATCH('【社内使用欄】システム連携用(ブロック別)'!F224,【社内使用欄】システム連携設定!$B:$B,0))&amp;
            (INDEX(【社内使用欄】システム連携設定!$F:$F,MATCH('【社内使用欄】システム連携用(ブロック別)'!F224,【社内使用欄】システム連携設定!$B:$B,0))+(ROW()-INDEX(【社内使用欄】システム連携設定!$G:$G,MATCH('【社内使用欄】システム連携用(ブロック別)'!F224,【社内使用欄】システム連携設定!$B:$B,0))))&amp;
            ":"&amp;
            INDEX(【社内使用欄】システム連携設定!$E:$E,MATCH('【社内使用欄】システム連携用(ブロック別)'!F224,【社内使用欄】システム連携設定!$B:$B,0))&amp;
            (INDEX(【社内使用欄】システム連携設定!$F:$F,MATCH('【社内使用欄】システム連携用(ブロック別)'!F224,【社内使用欄】システム連携設定!$B:$B,0))+(ROW()-INDEX(【社内使用欄】システム連携設定!$G:$G,MATCH('【社内使用欄】システム連携用(ブロック別)'!F224,【社内使用欄】システム連携設定!$B:$B,0))))
        )
    )
)</f>
        <v/>
      </c>
      <c r="D224" s="82" t="str">
        <f t="shared" ref="D224" ca="1" si="24">IF(AND(ISNUMBER(INDIRECT(G224)),NOT(ISNUMBER(INDIRECT(LEFT(G224,FIND("!",G224))&amp;CHAR(CODE(MID(G224,FIND("!",G224)+1,1))+1)&amp;MID(G224,FIND("!",G224)+2,99)))),NOT(ISNUMBER(INDIRECT(LEFT(G224,FIND("!",G224))&amp;CHAR(CODE(MID(G224,FIND("!",G224)+1,1))+2)&amp;MID(G224,FIND("!",G224)+2,99))))),"戸建",
IF(AND(NOT(ISNUMBER(INDIRECT(G224))),ISNUMBER(INDIRECT(LEFT(G224,FIND("!",G224))&amp;CHAR(CODE(MID(G224,FIND("!",G224)+1,1))+1)&amp;MID(G224,FIND("!",G224)+2,99))),NOT(ISNUMBER(INDIRECT(LEFT(G224,FIND("!",G224))&amp;CHAR(CODE(MID(G224,FIND("!",G224)+1,1))+2)&amp;MID(G224,FIND("!",G224)+2,99))))),"集合",
IF(AND(ISNUMBER(INDIRECT(G224)),ISNUMBER(INDIRECT(LEFT(G224,FIND("!",G224))&amp;CHAR(CODE(MID(G224,FIND("!",G224)+1,1))+1)&amp;MID(G224,FIND("!",G224)+2,99))),NOT(ISNUMBER(INDIRECT(LEFT(G224,FIND("!",G224))&amp;CHAR(CODE(MID(G224,FIND("!",G224)+1,1))+2)&amp;MID(G224,FIND("!",G224)+2,99))))),"事業所除外",
IF(AND(NOT(ISNUMBER(INDIRECT(G224))),NOT(ISNUMBER(INDIRECT(LEFT(G224,FIND("!",G224))&amp;CHAR(CODE(MID(G224,FIND("!",G224)+1,1))+1)&amp;MID(G224,FIND("!",G224)+2,99)))),ISNUMBER(INDIRECT(LEFT(G224,FIND("!",G224))&amp;CHAR(CODE(MID(G224,FIND("!",G224)+1,1))+2)&amp;MID(G224,FIND("!",G224)+2,99)))),"全戸",
IF(OR(AND(ISNUMBER(INDIRECT(LEFT(G224,FIND("!",G224))&amp;CHAR(CODE(MID(G224,FIND("!",G224)+1,1))+2)&amp;MID(G224,FIND("!",G224)+2,99))),ISNUMBER(INDIRECT(G224))),AND(ISNUMBER(INDIRECT(LEFT(G224,FIND("!",G224))&amp;CHAR(CODE(MID(G224,FIND("!",G224)+1,1))+2)&amp;MID(G224,FIND("!",G224)+2,99))),ISNUMBER(INDIRECT(LEFT(G224,FIND("!",G224))&amp;CHAR(CODE(MID(G224,FIND("!",G224)+1,1))+1)&amp;MID(G224,FIND("!",G224)+2,99))))),"エラー","")))))</f>
        <v/>
      </c>
      <c r="E224" s="79" t="str">
        <f t="shared" ca="1" si="18"/>
        <v/>
      </c>
      <c r="F224" s="91" t="s">
        <v>448</v>
      </c>
      <c r="G224" s="90" t="str">
        <f>"'"&amp;INDEX(【社内使用欄】システム連携設定!$C:$C,MATCH('【社内使用欄】システム連携用(ブロック別)'!F224,【社内使用欄】システム連携設定!$B:$B,0))&amp;"'!"&amp;INDEX(【社内使用欄】システム連携設定!$D:$D,MATCH('【社内使用欄】システム連携用(ブロック別)'!F224,【社内使用欄】システム連携設定!$B:$B,0))&amp;(INDEX(【社内使用欄】システム連携設定!$F:$F,MATCH('【社内使用欄】システム連携用(ブロック別)'!F224,【社内使用欄】システム連携設定!$B:$B,0))+(ROW()-INDEX(【社内使用欄】システム連携設定!$G:$G,MATCH('【社内使用欄】システム連携用(ブロック別)'!F224,【社内使用欄】システム連携設定!$B:$B,0))))</f>
        <v>'L1石井・L2北島・L3松茂・L4藍住・L5鳴門'!F34</v>
      </c>
    </row>
    <row r="225" spans="1:7" hidden="1">
      <c r="A225" t="s">
        <v>317</v>
      </c>
      <c r="B225" s="85" t="s">
        <v>599</v>
      </c>
      <c r="C225" t="str">
        <f ca="1">IF(
    SUM(
        INDIRECT(
            "'"&amp;
            INDEX(【社内使用欄】システム連携設定!$C:$C,MATCH('【社内使用欄】システム連携用(ブロック別)'!F225,【社内使用欄】システム連携設定!$B:$B,0))&amp;
            "'!"&amp;
            INDEX(【社内使用欄】システム連携設定!$D:$D,MATCH('【社内使用欄】システム連携用(ブロック別)'!F225,【社内使用欄】システム連携設定!$B:$B,0))&amp;
            (INDEX(【社内使用欄】システム連携設定!$F:$F,MATCH('【社内使用欄】システム連携用(ブロック別)'!F225,【社内使用欄】システム連携設定!$B:$B,0))+(ROW()-INDEX(【社内使用欄】システム連携設定!$G:$G,MATCH('【社内使用欄】システム連携用(ブロック別)'!F225,【社内使用欄】システム連携設定!$B:$B,0))))&amp;
            ":"&amp;
            INDEX(【社内使用欄】システム連携設定!$E:$E,MATCH('【社内使用欄】システム連携用(ブロック別)'!F225,【社内使用欄】システム連携設定!$B:$B,0))&amp;
            (INDEX(【社内使用欄】システム連携設定!$F:$F,MATCH('【社内使用欄】システム連携用(ブロック別)'!F225,【社内使用欄】システム連携設定!$B:$B,0))+(ROW()-INDEX(【社内使用欄】システム連携設定!$G:$G,MATCH('【社内使用欄】システム連携用(ブロック別)'!F225,【社内使用欄】システム連携設定!$B:$B,0))))
        )
    )=0,
    "",
    SUM(
        INDIRECT(
            "'"&amp;
            INDEX(【社内使用欄】システム連携設定!$C:$C,MATCH('【社内使用欄】システム連携用(ブロック別)'!F225,【社内使用欄】システム連携設定!$B:$B,0))&amp;
            "'!"&amp;
            INDEX(【社内使用欄】システム連携設定!$D:$D,MATCH('【社内使用欄】システム連携用(ブロック別)'!F225,【社内使用欄】システム連携設定!$B:$B,0))&amp;
            (INDEX(【社内使用欄】システム連携設定!$F:$F,MATCH('【社内使用欄】システム連携用(ブロック別)'!F225,【社内使用欄】システム連携設定!$B:$B,0))+(ROW()-INDEX(【社内使用欄】システム連携設定!$G:$G,MATCH('【社内使用欄】システム連携用(ブロック別)'!F225,【社内使用欄】システム連携設定!$B:$B,0))))&amp;
            ":"&amp;
            INDEX(【社内使用欄】システム連携設定!$E:$E,MATCH('【社内使用欄】システム連携用(ブロック別)'!F225,【社内使用欄】システム連携設定!$B:$B,0))&amp;
            (INDEX(【社内使用欄】システム連携設定!$F:$F,MATCH('【社内使用欄】システム連携用(ブロック別)'!F225,【社内使用欄】システム連携設定!$B:$B,0))+(ROW()-INDEX(【社内使用欄】システム連携設定!$G:$G,MATCH('【社内使用欄】システム連携用(ブロック別)'!F225,【社内使用欄】システム連携設定!$B:$B,0))))
        )
    )
)</f>
        <v/>
      </c>
      <c r="D225" s="82" t="str">
        <f t="shared" ref="D225:D228" ca="1" si="25">IF(AND(ISNUMBER(INDIRECT(G225)),NOT(ISNUMBER(INDIRECT(LEFT(G225,FIND("!",G225))&amp;CHAR(CODE(MID(G225,FIND("!",G225)+1,1))+1)&amp;MID(G225,FIND("!",G225)+2,99)))),NOT(ISNUMBER(INDIRECT(LEFT(G225,FIND("!",G225))&amp;CHAR(CODE(MID(G225,FIND("!",G225)+1,1))+2)&amp;MID(G225,FIND("!",G225)+2,99))))),"戸建",
IF(AND(NOT(ISNUMBER(INDIRECT(G225))),ISNUMBER(INDIRECT(LEFT(G225,FIND("!",G225))&amp;CHAR(CODE(MID(G225,FIND("!",G225)+1,1))+1)&amp;MID(G225,FIND("!",G225)+2,99))),NOT(ISNUMBER(INDIRECT(LEFT(G225,FIND("!",G225))&amp;CHAR(CODE(MID(G225,FIND("!",G225)+1,1))+2)&amp;MID(G225,FIND("!",G225)+2,99))))),"集合",
IF(AND(ISNUMBER(INDIRECT(G225)),ISNUMBER(INDIRECT(LEFT(G225,FIND("!",G225))&amp;CHAR(CODE(MID(G225,FIND("!",G225)+1,1))+1)&amp;MID(G225,FIND("!",G225)+2,99))),NOT(ISNUMBER(INDIRECT(LEFT(G225,FIND("!",G225))&amp;CHAR(CODE(MID(G225,FIND("!",G225)+1,1))+2)&amp;MID(G225,FIND("!",G225)+2,99))))),"事業所除外",
IF(AND(NOT(ISNUMBER(INDIRECT(G225))),NOT(ISNUMBER(INDIRECT(LEFT(G225,FIND("!",G225))&amp;CHAR(CODE(MID(G225,FIND("!",G225)+1,1))+1)&amp;MID(G225,FIND("!",G225)+2,99)))),ISNUMBER(INDIRECT(LEFT(G225,FIND("!",G225))&amp;CHAR(CODE(MID(G225,FIND("!",G225)+1,1))+2)&amp;MID(G225,FIND("!",G225)+2,99)))),"全戸",
IF(OR(AND(ISNUMBER(INDIRECT(LEFT(G225,FIND("!",G225))&amp;CHAR(CODE(MID(G225,FIND("!",G225)+1,1))+2)&amp;MID(G225,FIND("!",G225)+2,99))),ISNUMBER(INDIRECT(G225))),AND(ISNUMBER(INDIRECT(LEFT(G225,FIND("!",G225))&amp;CHAR(CODE(MID(G225,FIND("!",G225)+1,1))+2)&amp;MID(G225,FIND("!",G225)+2,99))),ISNUMBER(INDIRECT(LEFT(G225,FIND("!",G225))&amp;CHAR(CODE(MID(G225,FIND("!",G225)+1,1))+1)&amp;MID(G225,FIND("!",G225)+2,99))))),"エラー","")))))</f>
        <v/>
      </c>
      <c r="E225" s="79" t="str">
        <f t="shared" ca="1" si="18"/>
        <v/>
      </c>
      <c r="F225" s="91" t="s">
        <v>448</v>
      </c>
      <c r="G225" s="90" t="str">
        <f>"'"&amp;INDEX(【社内使用欄】システム連携設定!$C:$C,MATCH('【社内使用欄】システム連携用(ブロック別)'!F225,【社内使用欄】システム連携設定!$B:$B,0))&amp;"'!"&amp;INDEX(【社内使用欄】システム連携設定!$D:$D,MATCH('【社内使用欄】システム連携用(ブロック別)'!F225,【社内使用欄】システム連携設定!$B:$B,0))&amp;(INDEX(【社内使用欄】システム連携設定!$F:$F,MATCH('【社内使用欄】システム連携用(ブロック別)'!F225,【社内使用欄】システム連携設定!$B:$B,0))+(ROW()-INDEX(【社内使用欄】システム連携設定!$G:$G,MATCH('【社内使用欄】システム連携用(ブロック別)'!F225,【社内使用欄】システム連携設定!$B:$B,0))))</f>
        <v>'L1石井・L2北島・L3松茂・L4藍住・L5鳴門'!F35</v>
      </c>
    </row>
    <row r="226" spans="1:7" hidden="1">
      <c r="A226" t="s">
        <v>317</v>
      </c>
      <c r="B226" s="85" t="s">
        <v>600</v>
      </c>
      <c r="C226" t="str">
        <f ca="1">IF(
    SUM(
        INDIRECT(
            "'"&amp;
            INDEX(【社内使用欄】システム連携設定!$C:$C,MATCH('【社内使用欄】システム連携用(ブロック別)'!F226,【社内使用欄】システム連携設定!$B:$B,0))&amp;
            "'!"&amp;
            INDEX(【社内使用欄】システム連携設定!$D:$D,MATCH('【社内使用欄】システム連携用(ブロック別)'!F226,【社内使用欄】システム連携設定!$B:$B,0))&amp;
            (INDEX(【社内使用欄】システム連携設定!$F:$F,MATCH('【社内使用欄】システム連携用(ブロック別)'!F226,【社内使用欄】システム連携設定!$B:$B,0))+(ROW()-INDEX(【社内使用欄】システム連携設定!$G:$G,MATCH('【社内使用欄】システム連携用(ブロック別)'!F226,【社内使用欄】システム連携設定!$B:$B,0))))&amp;
            ":"&amp;
            INDEX(【社内使用欄】システム連携設定!$E:$E,MATCH('【社内使用欄】システム連携用(ブロック別)'!F226,【社内使用欄】システム連携設定!$B:$B,0))&amp;
            (INDEX(【社内使用欄】システム連携設定!$F:$F,MATCH('【社内使用欄】システム連携用(ブロック別)'!F226,【社内使用欄】システム連携設定!$B:$B,0))+(ROW()-INDEX(【社内使用欄】システム連携設定!$G:$G,MATCH('【社内使用欄】システム連携用(ブロック別)'!F226,【社内使用欄】システム連携設定!$B:$B,0))))
        )
    )=0,
    "",
    SUM(
        INDIRECT(
            "'"&amp;
            INDEX(【社内使用欄】システム連携設定!$C:$C,MATCH('【社内使用欄】システム連携用(ブロック別)'!F226,【社内使用欄】システム連携設定!$B:$B,0))&amp;
            "'!"&amp;
            INDEX(【社内使用欄】システム連携設定!$D:$D,MATCH('【社内使用欄】システム連携用(ブロック別)'!F226,【社内使用欄】システム連携設定!$B:$B,0))&amp;
            (INDEX(【社内使用欄】システム連携設定!$F:$F,MATCH('【社内使用欄】システム連携用(ブロック別)'!F226,【社内使用欄】システム連携設定!$B:$B,0))+(ROW()-INDEX(【社内使用欄】システム連携設定!$G:$G,MATCH('【社内使用欄】システム連携用(ブロック別)'!F226,【社内使用欄】システム連携設定!$B:$B,0))))&amp;
            ":"&amp;
            INDEX(【社内使用欄】システム連携設定!$E:$E,MATCH('【社内使用欄】システム連携用(ブロック別)'!F226,【社内使用欄】システム連携設定!$B:$B,0))&amp;
            (INDEX(【社内使用欄】システム連携設定!$F:$F,MATCH('【社内使用欄】システム連携用(ブロック別)'!F226,【社内使用欄】システム連携設定!$B:$B,0))+(ROW()-INDEX(【社内使用欄】システム連携設定!$G:$G,MATCH('【社内使用欄】システム連携用(ブロック別)'!F226,【社内使用欄】システム連携設定!$B:$B,0))))
        )
    )
)</f>
        <v/>
      </c>
      <c r="D226" s="82" t="str">
        <f t="shared" ca="1" si="25"/>
        <v/>
      </c>
      <c r="E226" s="79" t="str">
        <f t="shared" ca="1" si="18"/>
        <v/>
      </c>
      <c r="F226" s="91" t="s">
        <v>448</v>
      </c>
      <c r="G226" s="90" t="str">
        <f>"'"&amp;INDEX(【社内使用欄】システム連携設定!$C:$C,MATCH('【社内使用欄】システム連携用(ブロック別)'!F226,【社内使用欄】システム連携設定!$B:$B,0))&amp;"'!"&amp;INDEX(【社内使用欄】システム連携設定!$D:$D,MATCH('【社内使用欄】システム連携用(ブロック別)'!F226,【社内使用欄】システム連携設定!$B:$B,0))&amp;(INDEX(【社内使用欄】システム連携設定!$F:$F,MATCH('【社内使用欄】システム連携用(ブロック別)'!F226,【社内使用欄】システム連携設定!$B:$B,0))+(ROW()-INDEX(【社内使用欄】システム連携設定!$G:$G,MATCH('【社内使用欄】システム連携用(ブロック別)'!F226,【社内使用欄】システム連携設定!$B:$B,0))))</f>
        <v>'L1石井・L2北島・L3松茂・L4藍住・L5鳴門'!F36</v>
      </c>
    </row>
    <row r="227" spans="1:7" hidden="1">
      <c r="A227" t="s">
        <v>317</v>
      </c>
      <c r="B227" s="85" t="s">
        <v>601</v>
      </c>
      <c r="C227" t="str">
        <f ca="1">IF(
    SUM(
        INDIRECT(
            "'"&amp;
            INDEX(【社内使用欄】システム連携設定!$C:$C,MATCH('【社内使用欄】システム連携用(ブロック別)'!F227,【社内使用欄】システム連携設定!$B:$B,0))&amp;
            "'!"&amp;
            INDEX(【社内使用欄】システム連携設定!$D:$D,MATCH('【社内使用欄】システム連携用(ブロック別)'!F227,【社内使用欄】システム連携設定!$B:$B,0))&amp;
            (INDEX(【社内使用欄】システム連携設定!$F:$F,MATCH('【社内使用欄】システム連携用(ブロック別)'!F227,【社内使用欄】システム連携設定!$B:$B,0))+(ROW()-INDEX(【社内使用欄】システム連携設定!$G:$G,MATCH('【社内使用欄】システム連携用(ブロック別)'!F227,【社内使用欄】システム連携設定!$B:$B,0))))&amp;
            ":"&amp;
            INDEX(【社内使用欄】システム連携設定!$E:$E,MATCH('【社内使用欄】システム連携用(ブロック別)'!F227,【社内使用欄】システム連携設定!$B:$B,0))&amp;
            (INDEX(【社内使用欄】システム連携設定!$F:$F,MATCH('【社内使用欄】システム連携用(ブロック別)'!F227,【社内使用欄】システム連携設定!$B:$B,0))+(ROW()-INDEX(【社内使用欄】システム連携設定!$G:$G,MATCH('【社内使用欄】システム連携用(ブロック別)'!F227,【社内使用欄】システム連携設定!$B:$B,0))))
        )
    )=0,
    "",
    SUM(
        INDIRECT(
            "'"&amp;
            INDEX(【社内使用欄】システム連携設定!$C:$C,MATCH('【社内使用欄】システム連携用(ブロック別)'!F227,【社内使用欄】システム連携設定!$B:$B,0))&amp;
            "'!"&amp;
            INDEX(【社内使用欄】システム連携設定!$D:$D,MATCH('【社内使用欄】システム連携用(ブロック別)'!F227,【社内使用欄】システム連携設定!$B:$B,0))&amp;
            (INDEX(【社内使用欄】システム連携設定!$F:$F,MATCH('【社内使用欄】システム連携用(ブロック別)'!F227,【社内使用欄】システム連携設定!$B:$B,0))+(ROW()-INDEX(【社内使用欄】システム連携設定!$G:$G,MATCH('【社内使用欄】システム連携用(ブロック別)'!F227,【社内使用欄】システム連携設定!$B:$B,0))))&amp;
            ":"&amp;
            INDEX(【社内使用欄】システム連携設定!$E:$E,MATCH('【社内使用欄】システム連携用(ブロック別)'!F227,【社内使用欄】システム連携設定!$B:$B,0))&amp;
            (INDEX(【社内使用欄】システム連携設定!$F:$F,MATCH('【社内使用欄】システム連携用(ブロック別)'!F227,【社内使用欄】システム連携設定!$B:$B,0))+(ROW()-INDEX(【社内使用欄】システム連携設定!$G:$G,MATCH('【社内使用欄】システム連携用(ブロック別)'!F227,【社内使用欄】システム連携設定!$B:$B,0))))
        )
    )
)</f>
        <v/>
      </c>
      <c r="D227" s="82" t="str">
        <f t="shared" ca="1" si="25"/>
        <v/>
      </c>
      <c r="E227" s="79" t="str">
        <f t="shared" ca="1" si="18"/>
        <v/>
      </c>
      <c r="F227" s="91" t="s">
        <v>448</v>
      </c>
      <c r="G227" s="90" t="str">
        <f>"'"&amp;INDEX(【社内使用欄】システム連携設定!$C:$C,MATCH('【社内使用欄】システム連携用(ブロック別)'!F227,【社内使用欄】システム連携設定!$B:$B,0))&amp;"'!"&amp;INDEX(【社内使用欄】システム連携設定!$D:$D,MATCH('【社内使用欄】システム連携用(ブロック別)'!F227,【社内使用欄】システム連携設定!$B:$B,0))&amp;(INDEX(【社内使用欄】システム連携設定!$F:$F,MATCH('【社内使用欄】システム連携用(ブロック別)'!F227,【社内使用欄】システム連携設定!$B:$B,0))+(ROW()-INDEX(【社内使用欄】システム連携設定!$G:$G,MATCH('【社内使用欄】システム連携用(ブロック別)'!F227,【社内使用欄】システム連携設定!$B:$B,0))))</f>
        <v>'L1石井・L2北島・L3松茂・L4藍住・L5鳴門'!F37</v>
      </c>
    </row>
    <row r="228" spans="1:7" hidden="1">
      <c r="A228" t="s">
        <v>317</v>
      </c>
      <c r="B228" s="85" t="s">
        <v>602</v>
      </c>
      <c r="C228" t="str">
        <f ca="1">IF(
    SUM(
        INDIRECT(
            "'"&amp;
            INDEX(【社内使用欄】システム連携設定!$C:$C,MATCH('【社内使用欄】システム連携用(ブロック別)'!F228,【社内使用欄】システム連携設定!$B:$B,0))&amp;
            "'!"&amp;
            INDEX(【社内使用欄】システム連携設定!$D:$D,MATCH('【社内使用欄】システム連携用(ブロック別)'!F228,【社内使用欄】システム連携設定!$B:$B,0))&amp;
            (INDEX(【社内使用欄】システム連携設定!$F:$F,MATCH('【社内使用欄】システム連携用(ブロック別)'!F228,【社内使用欄】システム連携設定!$B:$B,0))+(ROW()-INDEX(【社内使用欄】システム連携設定!$G:$G,MATCH('【社内使用欄】システム連携用(ブロック別)'!F228,【社内使用欄】システム連携設定!$B:$B,0))))&amp;
            ":"&amp;
            INDEX(【社内使用欄】システム連携設定!$E:$E,MATCH('【社内使用欄】システム連携用(ブロック別)'!F228,【社内使用欄】システム連携設定!$B:$B,0))&amp;
            (INDEX(【社内使用欄】システム連携設定!$F:$F,MATCH('【社内使用欄】システム連携用(ブロック別)'!F228,【社内使用欄】システム連携設定!$B:$B,0))+(ROW()-INDEX(【社内使用欄】システム連携設定!$G:$G,MATCH('【社内使用欄】システム連携用(ブロック別)'!F228,【社内使用欄】システム連携設定!$B:$B,0))))
        )
    )=0,
    "",
    SUM(
        INDIRECT(
            "'"&amp;
            INDEX(【社内使用欄】システム連携設定!$C:$C,MATCH('【社内使用欄】システム連携用(ブロック別)'!F228,【社内使用欄】システム連携設定!$B:$B,0))&amp;
            "'!"&amp;
            INDEX(【社内使用欄】システム連携設定!$D:$D,MATCH('【社内使用欄】システム連携用(ブロック別)'!F228,【社内使用欄】システム連携設定!$B:$B,0))&amp;
            (INDEX(【社内使用欄】システム連携設定!$F:$F,MATCH('【社内使用欄】システム連携用(ブロック別)'!F228,【社内使用欄】システム連携設定!$B:$B,0))+(ROW()-INDEX(【社内使用欄】システム連携設定!$G:$G,MATCH('【社内使用欄】システム連携用(ブロック別)'!F228,【社内使用欄】システム連携設定!$B:$B,0))))&amp;
            ":"&amp;
            INDEX(【社内使用欄】システム連携設定!$E:$E,MATCH('【社内使用欄】システム連携用(ブロック別)'!F228,【社内使用欄】システム連携設定!$B:$B,0))&amp;
            (INDEX(【社内使用欄】システム連携設定!$F:$F,MATCH('【社内使用欄】システム連携用(ブロック別)'!F228,【社内使用欄】システム連携設定!$B:$B,0))+(ROW()-INDEX(【社内使用欄】システム連携設定!$G:$G,MATCH('【社内使用欄】システム連携用(ブロック別)'!F228,【社内使用欄】システム連携設定!$B:$B,0))))
        )
    )
)</f>
        <v/>
      </c>
      <c r="D228" s="82" t="str">
        <f t="shared" ca="1" si="25"/>
        <v/>
      </c>
      <c r="E228" s="79" t="str">
        <f t="shared" ca="1" si="18"/>
        <v/>
      </c>
      <c r="F228" s="91" t="s">
        <v>453</v>
      </c>
      <c r="G228" s="90" t="str">
        <f>"'"&amp;INDEX(【社内使用欄】システム連携設定!$C:$C,MATCH('【社内使用欄】システム連携用(ブロック別)'!F228,【社内使用欄】システム連携設定!$B:$B,0))&amp;"'!"&amp;INDEX(【社内使用欄】システム連携設定!$D:$D,MATCH('【社内使用欄】システム連携用(ブロック別)'!F228,【社内使用欄】システム連携設定!$B:$B,0))&amp;(INDEX(【社内使用欄】システム連携設定!$F:$F,MATCH('【社内使用欄】システム連携用(ブロック別)'!F228,【社内使用欄】システム連携設定!$B:$B,0))+(ROW()-INDEX(【社内使用欄】システム連携設定!$G:$G,MATCH('【社内使用欄】システム連携用(ブロック別)'!F228,【社内使用欄】システム連携設定!$B:$B,0))))</f>
        <v>'L6小松島・M1阿南・M2吉野川'!F5</v>
      </c>
    </row>
    <row r="229" spans="1:7" hidden="1">
      <c r="A229" t="s">
        <v>317</v>
      </c>
      <c r="B229" s="85" t="s">
        <v>603</v>
      </c>
      <c r="C229" t="str">
        <f ca="1">IF(
    SUM(
        INDIRECT(
            "'"&amp;
            INDEX(【社内使用欄】システム連携設定!$C:$C,MATCH('【社内使用欄】システム連携用(ブロック別)'!F229,【社内使用欄】システム連携設定!$B:$B,0))&amp;
            "'!"&amp;
            INDEX(【社内使用欄】システム連携設定!$D:$D,MATCH('【社内使用欄】システム連携用(ブロック別)'!F229,【社内使用欄】システム連携設定!$B:$B,0))&amp;
            (INDEX(【社内使用欄】システム連携設定!$F:$F,MATCH('【社内使用欄】システム連携用(ブロック別)'!F229,【社内使用欄】システム連携設定!$B:$B,0))+(ROW()-INDEX(【社内使用欄】システム連携設定!$G:$G,MATCH('【社内使用欄】システム連携用(ブロック別)'!F229,【社内使用欄】システム連携設定!$B:$B,0))))&amp;
            ":"&amp;
            INDEX(【社内使用欄】システム連携設定!$E:$E,MATCH('【社内使用欄】システム連携用(ブロック別)'!F229,【社内使用欄】システム連携設定!$B:$B,0))&amp;
            (INDEX(【社内使用欄】システム連携設定!$F:$F,MATCH('【社内使用欄】システム連携用(ブロック別)'!F229,【社内使用欄】システム連携設定!$B:$B,0))+(ROW()-INDEX(【社内使用欄】システム連携設定!$G:$G,MATCH('【社内使用欄】システム連携用(ブロック別)'!F229,【社内使用欄】システム連携設定!$B:$B,0))))
        )
    )=0,
    "",
    SUM(
        INDIRECT(
            "'"&amp;
            INDEX(【社内使用欄】システム連携設定!$C:$C,MATCH('【社内使用欄】システム連携用(ブロック別)'!F229,【社内使用欄】システム連携設定!$B:$B,0))&amp;
            "'!"&amp;
            INDEX(【社内使用欄】システム連携設定!$D:$D,MATCH('【社内使用欄】システム連携用(ブロック別)'!F229,【社内使用欄】システム連携設定!$B:$B,0))&amp;
            (INDEX(【社内使用欄】システム連携設定!$F:$F,MATCH('【社内使用欄】システム連携用(ブロック別)'!F229,【社内使用欄】システム連携設定!$B:$B,0))+(ROW()-INDEX(【社内使用欄】システム連携設定!$G:$G,MATCH('【社内使用欄】システム連携用(ブロック別)'!F229,【社内使用欄】システム連携設定!$B:$B,0))))&amp;
            ":"&amp;
            INDEX(【社内使用欄】システム連携設定!$E:$E,MATCH('【社内使用欄】システム連携用(ブロック別)'!F229,【社内使用欄】システム連携設定!$B:$B,0))&amp;
            (INDEX(【社内使用欄】システム連携設定!$F:$F,MATCH('【社内使用欄】システム連携用(ブロック別)'!F229,【社内使用欄】システム連携設定!$B:$B,0))+(ROW()-INDEX(【社内使用欄】システム連携設定!$G:$G,MATCH('【社内使用欄】システム連携用(ブロック別)'!F229,【社内使用欄】システム連携設定!$B:$B,0))))
        )
    )
)</f>
        <v/>
      </c>
      <c r="D229" s="82" t="str">
        <f t="shared" ref="D229:D233" ca="1" si="26">IF(AND(ISNUMBER(INDIRECT(G229)),NOT(ISNUMBER(INDIRECT(LEFT(G229,FIND("!",G229))&amp;CHAR(CODE(MID(G229,FIND("!",G229)+1,1))+1)&amp;MID(G229,FIND("!",G229)+2,99)))),NOT(ISNUMBER(INDIRECT(LEFT(G229,FIND("!",G229))&amp;CHAR(CODE(MID(G229,FIND("!",G229)+1,1))+2)&amp;MID(G229,FIND("!",G229)+2,99))))),"戸建",
IF(AND(NOT(ISNUMBER(INDIRECT(G229))),ISNUMBER(INDIRECT(LEFT(G229,FIND("!",G229))&amp;CHAR(CODE(MID(G229,FIND("!",G229)+1,1))+1)&amp;MID(G229,FIND("!",G229)+2,99))),NOT(ISNUMBER(INDIRECT(LEFT(G229,FIND("!",G229))&amp;CHAR(CODE(MID(G229,FIND("!",G229)+1,1))+2)&amp;MID(G229,FIND("!",G229)+2,99))))),"集合",
IF(AND(ISNUMBER(INDIRECT(G229)),ISNUMBER(INDIRECT(LEFT(G229,FIND("!",G229))&amp;CHAR(CODE(MID(G229,FIND("!",G229)+1,1))+1)&amp;MID(G229,FIND("!",G229)+2,99))),NOT(ISNUMBER(INDIRECT(LEFT(G229,FIND("!",G229))&amp;CHAR(CODE(MID(G229,FIND("!",G229)+1,1))+2)&amp;MID(G229,FIND("!",G229)+2,99))))),"事業所除外",
IF(AND(NOT(ISNUMBER(INDIRECT(G229))),NOT(ISNUMBER(INDIRECT(LEFT(G229,FIND("!",G229))&amp;CHAR(CODE(MID(G229,FIND("!",G229)+1,1))+1)&amp;MID(G229,FIND("!",G229)+2,99)))),ISNUMBER(INDIRECT(LEFT(G229,FIND("!",G229))&amp;CHAR(CODE(MID(G229,FIND("!",G229)+1,1))+2)&amp;MID(G229,FIND("!",G229)+2,99)))),"全戸",
IF(OR(AND(ISNUMBER(INDIRECT(LEFT(G229,FIND("!",G229))&amp;CHAR(CODE(MID(G229,FIND("!",G229)+1,1))+2)&amp;MID(G229,FIND("!",G229)+2,99))),ISNUMBER(INDIRECT(G229))),AND(ISNUMBER(INDIRECT(LEFT(G229,FIND("!",G229))&amp;CHAR(CODE(MID(G229,FIND("!",G229)+1,1))+2)&amp;MID(G229,FIND("!",G229)+2,99))),ISNUMBER(INDIRECT(LEFT(G229,FIND("!",G229))&amp;CHAR(CODE(MID(G229,FIND("!",G229)+1,1))+1)&amp;MID(G229,FIND("!",G229)+2,99))))),"エラー","")))))</f>
        <v/>
      </c>
      <c r="E229" s="79" t="str">
        <f t="shared" ca="1" si="18"/>
        <v/>
      </c>
      <c r="F229" s="91" t="s">
        <v>453</v>
      </c>
      <c r="G229" s="90" t="str">
        <f>"'"&amp;INDEX(【社内使用欄】システム連携設定!$C:$C,MATCH('【社内使用欄】システム連携用(ブロック別)'!F229,【社内使用欄】システム連携設定!$B:$B,0))&amp;"'!"&amp;INDEX(【社内使用欄】システム連携設定!$D:$D,MATCH('【社内使用欄】システム連携用(ブロック別)'!F229,【社内使用欄】システム連携設定!$B:$B,0))&amp;(INDEX(【社内使用欄】システム連携設定!$F:$F,MATCH('【社内使用欄】システム連携用(ブロック別)'!F229,【社内使用欄】システム連携設定!$B:$B,0))+(ROW()-INDEX(【社内使用欄】システム連携設定!$G:$G,MATCH('【社内使用欄】システム連携用(ブロック別)'!F229,【社内使用欄】システム連携設定!$B:$B,0))))</f>
        <v>'L6小松島・M1阿南・M2吉野川'!F6</v>
      </c>
    </row>
    <row r="230" spans="1:7" hidden="1">
      <c r="A230" t="s">
        <v>317</v>
      </c>
      <c r="B230" s="85" t="s">
        <v>604</v>
      </c>
      <c r="C230" t="str">
        <f ca="1">IF(
    SUM(
        INDIRECT(
            "'"&amp;
            INDEX(【社内使用欄】システム連携設定!$C:$C,MATCH('【社内使用欄】システム連携用(ブロック別)'!F230,【社内使用欄】システム連携設定!$B:$B,0))&amp;
            "'!"&amp;
            INDEX(【社内使用欄】システム連携設定!$D:$D,MATCH('【社内使用欄】システム連携用(ブロック別)'!F230,【社内使用欄】システム連携設定!$B:$B,0))&amp;
            (INDEX(【社内使用欄】システム連携設定!$F:$F,MATCH('【社内使用欄】システム連携用(ブロック別)'!F230,【社内使用欄】システム連携設定!$B:$B,0))+(ROW()-INDEX(【社内使用欄】システム連携設定!$G:$G,MATCH('【社内使用欄】システム連携用(ブロック別)'!F230,【社内使用欄】システム連携設定!$B:$B,0))))&amp;
            ":"&amp;
            INDEX(【社内使用欄】システム連携設定!$E:$E,MATCH('【社内使用欄】システム連携用(ブロック別)'!F230,【社内使用欄】システム連携設定!$B:$B,0))&amp;
            (INDEX(【社内使用欄】システム連携設定!$F:$F,MATCH('【社内使用欄】システム連携用(ブロック別)'!F230,【社内使用欄】システム連携設定!$B:$B,0))+(ROW()-INDEX(【社内使用欄】システム連携設定!$G:$G,MATCH('【社内使用欄】システム連携用(ブロック別)'!F230,【社内使用欄】システム連携設定!$B:$B,0))))
        )
    )=0,
    "",
    SUM(
        INDIRECT(
            "'"&amp;
            INDEX(【社内使用欄】システム連携設定!$C:$C,MATCH('【社内使用欄】システム連携用(ブロック別)'!F230,【社内使用欄】システム連携設定!$B:$B,0))&amp;
            "'!"&amp;
            INDEX(【社内使用欄】システム連携設定!$D:$D,MATCH('【社内使用欄】システム連携用(ブロック別)'!F230,【社内使用欄】システム連携設定!$B:$B,0))&amp;
            (INDEX(【社内使用欄】システム連携設定!$F:$F,MATCH('【社内使用欄】システム連携用(ブロック別)'!F230,【社内使用欄】システム連携設定!$B:$B,0))+(ROW()-INDEX(【社内使用欄】システム連携設定!$G:$G,MATCH('【社内使用欄】システム連携用(ブロック別)'!F230,【社内使用欄】システム連携設定!$B:$B,0))))&amp;
            ":"&amp;
            INDEX(【社内使用欄】システム連携設定!$E:$E,MATCH('【社内使用欄】システム連携用(ブロック別)'!F230,【社内使用欄】システム連携設定!$B:$B,0))&amp;
            (INDEX(【社内使用欄】システム連携設定!$F:$F,MATCH('【社内使用欄】システム連携用(ブロック別)'!F230,【社内使用欄】システム連携設定!$B:$B,0))+(ROW()-INDEX(【社内使用欄】システム連携設定!$G:$G,MATCH('【社内使用欄】システム連携用(ブロック別)'!F230,【社内使用欄】システム連携設定!$B:$B,0))))
        )
    )
)</f>
        <v/>
      </c>
      <c r="D230" s="82" t="str">
        <f t="shared" ca="1" si="26"/>
        <v/>
      </c>
      <c r="E230" s="79" t="str">
        <f t="shared" ca="1" si="18"/>
        <v/>
      </c>
      <c r="F230" s="91" t="s">
        <v>453</v>
      </c>
      <c r="G230" s="90" t="str">
        <f>"'"&amp;INDEX(【社内使用欄】システム連携設定!$C:$C,MATCH('【社内使用欄】システム連携用(ブロック別)'!F230,【社内使用欄】システム連携設定!$B:$B,0))&amp;"'!"&amp;INDEX(【社内使用欄】システム連携設定!$D:$D,MATCH('【社内使用欄】システム連携用(ブロック別)'!F230,【社内使用欄】システム連携設定!$B:$B,0))&amp;(INDEX(【社内使用欄】システム連携設定!$F:$F,MATCH('【社内使用欄】システム連携用(ブロック別)'!F230,【社内使用欄】システム連携設定!$B:$B,0))+(ROW()-INDEX(【社内使用欄】システム連携設定!$G:$G,MATCH('【社内使用欄】システム連携用(ブロック別)'!F230,【社内使用欄】システム連携設定!$B:$B,0))))</f>
        <v>'L6小松島・M1阿南・M2吉野川'!F7</v>
      </c>
    </row>
    <row r="231" spans="1:7" hidden="1">
      <c r="A231" t="s">
        <v>317</v>
      </c>
      <c r="B231" s="85" t="s">
        <v>605</v>
      </c>
      <c r="C231" t="str">
        <f ca="1">IF(
    SUM(
        INDIRECT(
            "'"&amp;
            INDEX(【社内使用欄】システム連携設定!$C:$C,MATCH('【社内使用欄】システム連携用(ブロック別)'!F231,【社内使用欄】システム連携設定!$B:$B,0))&amp;
            "'!"&amp;
            INDEX(【社内使用欄】システム連携設定!$D:$D,MATCH('【社内使用欄】システム連携用(ブロック別)'!F231,【社内使用欄】システム連携設定!$B:$B,0))&amp;
            (INDEX(【社内使用欄】システム連携設定!$F:$F,MATCH('【社内使用欄】システム連携用(ブロック別)'!F231,【社内使用欄】システム連携設定!$B:$B,0))+(ROW()-INDEX(【社内使用欄】システム連携設定!$G:$G,MATCH('【社内使用欄】システム連携用(ブロック別)'!F231,【社内使用欄】システム連携設定!$B:$B,0))))&amp;
            ":"&amp;
            INDEX(【社内使用欄】システム連携設定!$E:$E,MATCH('【社内使用欄】システム連携用(ブロック別)'!F231,【社内使用欄】システム連携設定!$B:$B,0))&amp;
            (INDEX(【社内使用欄】システム連携設定!$F:$F,MATCH('【社内使用欄】システム連携用(ブロック別)'!F231,【社内使用欄】システム連携設定!$B:$B,0))+(ROW()-INDEX(【社内使用欄】システム連携設定!$G:$G,MATCH('【社内使用欄】システム連携用(ブロック別)'!F231,【社内使用欄】システム連携設定!$B:$B,0))))
        )
    )=0,
    "",
    SUM(
        INDIRECT(
            "'"&amp;
            INDEX(【社内使用欄】システム連携設定!$C:$C,MATCH('【社内使用欄】システム連携用(ブロック別)'!F231,【社内使用欄】システム連携設定!$B:$B,0))&amp;
            "'!"&amp;
            INDEX(【社内使用欄】システム連携設定!$D:$D,MATCH('【社内使用欄】システム連携用(ブロック別)'!F231,【社内使用欄】システム連携設定!$B:$B,0))&amp;
            (INDEX(【社内使用欄】システム連携設定!$F:$F,MATCH('【社内使用欄】システム連携用(ブロック別)'!F231,【社内使用欄】システム連携設定!$B:$B,0))+(ROW()-INDEX(【社内使用欄】システム連携設定!$G:$G,MATCH('【社内使用欄】システム連携用(ブロック別)'!F231,【社内使用欄】システム連携設定!$B:$B,0))))&amp;
            ":"&amp;
            INDEX(【社内使用欄】システム連携設定!$E:$E,MATCH('【社内使用欄】システム連携用(ブロック別)'!F231,【社内使用欄】システム連携設定!$B:$B,0))&amp;
            (INDEX(【社内使用欄】システム連携設定!$F:$F,MATCH('【社内使用欄】システム連携用(ブロック別)'!F231,【社内使用欄】システム連携設定!$B:$B,0))+(ROW()-INDEX(【社内使用欄】システム連携設定!$G:$G,MATCH('【社内使用欄】システム連携用(ブロック別)'!F231,【社内使用欄】システム連携設定!$B:$B,0))))
        )
    )
)</f>
        <v/>
      </c>
      <c r="D231" s="82" t="str">
        <f t="shared" ca="1" si="26"/>
        <v/>
      </c>
      <c r="E231" s="79" t="str">
        <f t="shared" ca="1" si="18"/>
        <v/>
      </c>
      <c r="F231" s="91" t="s">
        <v>453</v>
      </c>
      <c r="G231" s="90" t="str">
        <f>"'"&amp;INDEX(【社内使用欄】システム連携設定!$C:$C,MATCH('【社内使用欄】システム連携用(ブロック別)'!F231,【社内使用欄】システム連携設定!$B:$B,0))&amp;"'!"&amp;INDEX(【社内使用欄】システム連携設定!$D:$D,MATCH('【社内使用欄】システム連携用(ブロック別)'!F231,【社内使用欄】システム連携設定!$B:$B,0))&amp;(INDEX(【社内使用欄】システム連携設定!$F:$F,MATCH('【社内使用欄】システム連携用(ブロック別)'!F231,【社内使用欄】システム連携設定!$B:$B,0))+(ROW()-INDEX(【社内使用欄】システム連携設定!$G:$G,MATCH('【社内使用欄】システム連携用(ブロック別)'!F231,【社内使用欄】システム連携設定!$B:$B,0))))</f>
        <v>'L6小松島・M1阿南・M2吉野川'!F8</v>
      </c>
    </row>
    <row r="232" spans="1:7" hidden="1">
      <c r="A232" t="s">
        <v>317</v>
      </c>
      <c r="B232" s="85" t="s">
        <v>606</v>
      </c>
      <c r="C232" t="str">
        <f ca="1">IF(
    SUM(
        INDIRECT(
            "'"&amp;
            INDEX(【社内使用欄】システム連携設定!$C:$C,MATCH('【社内使用欄】システム連携用(ブロック別)'!F232,【社内使用欄】システム連携設定!$B:$B,0))&amp;
            "'!"&amp;
            INDEX(【社内使用欄】システム連携設定!$D:$D,MATCH('【社内使用欄】システム連携用(ブロック別)'!F232,【社内使用欄】システム連携設定!$B:$B,0))&amp;
            (INDEX(【社内使用欄】システム連携設定!$F:$F,MATCH('【社内使用欄】システム連携用(ブロック別)'!F232,【社内使用欄】システム連携設定!$B:$B,0))+(ROW()-INDEX(【社内使用欄】システム連携設定!$G:$G,MATCH('【社内使用欄】システム連携用(ブロック別)'!F232,【社内使用欄】システム連携設定!$B:$B,0))))&amp;
            ":"&amp;
            INDEX(【社内使用欄】システム連携設定!$E:$E,MATCH('【社内使用欄】システム連携用(ブロック別)'!F232,【社内使用欄】システム連携設定!$B:$B,0))&amp;
            (INDEX(【社内使用欄】システム連携設定!$F:$F,MATCH('【社内使用欄】システム連携用(ブロック別)'!F232,【社内使用欄】システム連携設定!$B:$B,0))+(ROW()-INDEX(【社内使用欄】システム連携設定!$G:$G,MATCH('【社内使用欄】システム連携用(ブロック別)'!F232,【社内使用欄】システム連携設定!$B:$B,0))))
        )
    )=0,
    "",
    SUM(
        INDIRECT(
            "'"&amp;
            INDEX(【社内使用欄】システム連携設定!$C:$C,MATCH('【社内使用欄】システム連携用(ブロック別)'!F232,【社内使用欄】システム連携設定!$B:$B,0))&amp;
            "'!"&amp;
            INDEX(【社内使用欄】システム連携設定!$D:$D,MATCH('【社内使用欄】システム連携用(ブロック別)'!F232,【社内使用欄】システム連携設定!$B:$B,0))&amp;
            (INDEX(【社内使用欄】システム連携設定!$F:$F,MATCH('【社内使用欄】システム連携用(ブロック別)'!F232,【社内使用欄】システム連携設定!$B:$B,0))+(ROW()-INDEX(【社内使用欄】システム連携設定!$G:$G,MATCH('【社内使用欄】システム連携用(ブロック別)'!F232,【社内使用欄】システム連携設定!$B:$B,0))))&amp;
            ":"&amp;
            INDEX(【社内使用欄】システム連携設定!$E:$E,MATCH('【社内使用欄】システム連携用(ブロック別)'!F232,【社内使用欄】システム連携設定!$B:$B,0))&amp;
            (INDEX(【社内使用欄】システム連携設定!$F:$F,MATCH('【社内使用欄】システム連携用(ブロック別)'!F232,【社内使用欄】システム連携設定!$B:$B,0))+(ROW()-INDEX(【社内使用欄】システム連携設定!$G:$G,MATCH('【社内使用欄】システム連携用(ブロック別)'!F232,【社内使用欄】システム連携設定!$B:$B,0))))
        )
    )
)</f>
        <v/>
      </c>
      <c r="D232" s="82" t="str">
        <f t="shared" ca="1" si="26"/>
        <v/>
      </c>
      <c r="E232" s="79" t="str">
        <f t="shared" ca="1" si="18"/>
        <v/>
      </c>
      <c r="F232" s="91" t="s">
        <v>454</v>
      </c>
      <c r="G232" s="90" t="str">
        <f>"'"&amp;INDEX(【社内使用欄】システム連携設定!$C:$C,MATCH('【社内使用欄】システム連携用(ブロック別)'!F232,【社内使用欄】システム連携設定!$B:$B,0))&amp;"'!"&amp;INDEX(【社内使用欄】システム連携設定!$D:$D,MATCH('【社内使用欄】システム連携用(ブロック別)'!F232,【社内使用欄】システム連携設定!$B:$B,0))&amp;(INDEX(【社内使用欄】システム連携設定!$F:$F,MATCH('【社内使用欄】システム連携用(ブロック別)'!F232,【社内使用欄】システム連携設定!$B:$B,0))+(ROW()-INDEX(【社内使用欄】システム連携設定!$G:$G,MATCH('【社内使用欄】システム連携用(ブロック別)'!F232,【社内使用欄】システム連携設定!$B:$B,0))))</f>
        <v>'L6小松島・M1阿南・M2吉野川'!F14</v>
      </c>
    </row>
    <row r="233" spans="1:7" hidden="1">
      <c r="A233" t="s">
        <v>317</v>
      </c>
      <c r="B233" s="85" t="s">
        <v>607</v>
      </c>
      <c r="C233" t="str">
        <f ca="1">IF(
    SUM(
        INDIRECT(
            "'"&amp;
            INDEX(【社内使用欄】システム連携設定!$C:$C,MATCH('【社内使用欄】システム連携用(ブロック別)'!F233,【社内使用欄】システム連携設定!$B:$B,0))&amp;
            "'!"&amp;
            INDEX(【社内使用欄】システム連携設定!$D:$D,MATCH('【社内使用欄】システム連携用(ブロック別)'!F233,【社内使用欄】システム連携設定!$B:$B,0))&amp;
            (INDEX(【社内使用欄】システム連携設定!$F:$F,MATCH('【社内使用欄】システム連携用(ブロック別)'!F233,【社内使用欄】システム連携設定!$B:$B,0))+(ROW()-INDEX(【社内使用欄】システム連携設定!$G:$G,MATCH('【社内使用欄】システム連携用(ブロック別)'!F233,【社内使用欄】システム連携設定!$B:$B,0))))&amp;
            ":"&amp;
            INDEX(【社内使用欄】システム連携設定!$E:$E,MATCH('【社内使用欄】システム連携用(ブロック別)'!F233,【社内使用欄】システム連携設定!$B:$B,0))&amp;
            (INDEX(【社内使用欄】システム連携設定!$F:$F,MATCH('【社内使用欄】システム連携用(ブロック別)'!F233,【社内使用欄】システム連携設定!$B:$B,0))+(ROW()-INDEX(【社内使用欄】システム連携設定!$G:$G,MATCH('【社内使用欄】システム連携用(ブロック別)'!F233,【社内使用欄】システム連携設定!$B:$B,0))))
        )
    )=0,
    "",
    SUM(
        INDIRECT(
            "'"&amp;
            INDEX(【社内使用欄】システム連携設定!$C:$C,MATCH('【社内使用欄】システム連携用(ブロック別)'!F233,【社内使用欄】システム連携設定!$B:$B,0))&amp;
            "'!"&amp;
            INDEX(【社内使用欄】システム連携設定!$D:$D,MATCH('【社内使用欄】システム連携用(ブロック別)'!F233,【社内使用欄】システム連携設定!$B:$B,0))&amp;
            (INDEX(【社内使用欄】システム連携設定!$F:$F,MATCH('【社内使用欄】システム連携用(ブロック別)'!F233,【社内使用欄】システム連携設定!$B:$B,0))+(ROW()-INDEX(【社内使用欄】システム連携設定!$G:$G,MATCH('【社内使用欄】システム連携用(ブロック別)'!F233,【社内使用欄】システム連携設定!$B:$B,0))))&amp;
            ":"&amp;
            INDEX(【社内使用欄】システム連携設定!$E:$E,MATCH('【社内使用欄】システム連携用(ブロック別)'!F233,【社内使用欄】システム連携設定!$B:$B,0))&amp;
            (INDEX(【社内使用欄】システム連携設定!$F:$F,MATCH('【社内使用欄】システム連携用(ブロック別)'!F233,【社内使用欄】システム連携設定!$B:$B,0))+(ROW()-INDEX(【社内使用欄】システム連携設定!$G:$G,MATCH('【社内使用欄】システム連携用(ブロック別)'!F233,【社内使用欄】システム連携設定!$B:$B,0))))
        )
    )
)</f>
        <v/>
      </c>
      <c r="D233" s="82" t="str">
        <f t="shared" ca="1" si="26"/>
        <v/>
      </c>
      <c r="E233" s="79" t="str">
        <f t="shared" ca="1" si="18"/>
        <v/>
      </c>
      <c r="F233" s="91" t="s">
        <v>454</v>
      </c>
      <c r="G233" s="90" t="str">
        <f>"'"&amp;INDEX(【社内使用欄】システム連携設定!$C:$C,MATCH('【社内使用欄】システム連携用(ブロック別)'!F233,【社内使用欄】システム連携設定!$B:$B,0))&amp;"'!"&amp;INDEX(【社内使用欄】システム連携設定!$D:$D,MATCH('【社内使用欄】システム連携用(ブロック別)'!F233,【社内使用欄】システム連携設定!$B:$B,0))&amp;(INDEX(【社内使用欄】システム連携設定!$F:$F,MATCH('【社内使用欄】システム連携用(ブロック別)'!F233,【社内使用欄】システム連携設定!$B:$B,0))+(ROW()-INDEX(【社内使用欄】システム連携設定!$G:$G,MATCH('【社内使用欄】システム連携用(ブロック別)'!F233,【社内使用欄】システム連携設定!$B:$B,0))))</f>
        <v>'L6小松島・M1阿南・M2吉野川'!F15</v>
      </c>
    </row>
    <row r="234" spans="1:7" hidden="1">
      <c r="A234" t="s">
        <v>317</v>
      </c>
      <c r="B234" s="85" t="s">
        <v>608</v>
      </c>
      <c r="C234" t="str">
        <f ca="1">IF(
    SUM(
        INDIRECT(
            "'"&amp;
            INDEX(【社内使用欄】システム連携設定!$C:$C,MATCH('【社内使用欄】システム連携用(ブロック別)'!F234,【社内使用欄】システム連携設定!$B:$B,0))&amp;
            "'!"&amp;
            INDEX(【社内使用欄】システム連携設定!$D:$D,MATCH('【社内使用欄】システム連携用(ブロック別)'!F234,【社内使用欄】システム連携設定!$B:$B,0))&amp;
            (INDEX(【社内使用欄】システム連携設定!$F:$F,MATCH('【社内使用欄】システム連携用(ブロック別)'!F234,【社内使用欄】システム連携設定!$B:$B,0))+(ROW()-INDEX(【社内使用欄】システム連携設定!$G:$G,MATCH('【社内使用欄】システム連携用(ブロック別)'!F234,【社内使用欄】システム連携設定!$B:$B,0))))&amp;
            ":"&amp;
            INDEX(【社内使用欄】システム連携設定!$E:$E,MATCH('【社内使用欄】システム連携用(ブロック別)'!F234,【社内使用欄】システム連携設定!$B:$B,0))&amp;
            (INDEX(【社内使用欄】システム連携設定!$F:$F,MATCH('【社内使用欄】システム連携用(ブロック別)'!F234,【社内使用欄】システム連携設定!$B:$B,0))+(ROW()-INDEX(【社内使用欄】システム連携設定!$G:$G,MATCH('【社内使用欄】システム連携用(ブロック別)'!F234,【社内使用欄】システム連携設定!$B:$B,0))))
        )
    )=0,
    "",
    SUM(
        INDIRECT(
            "'"&amp;
            INDEX(【社内使用欄】システム連携設定!$C:$C,MATCH('【社内使用欄】システム連携用(ブロック別)'!F234,【社内使用欄】システム連携設定!$B:$B,0))&amp;
            "'!"&amp;
            INDEX(【社内使用欄】システム連携設定!$D:$D,MATCH('【社内使用欄】システム連携用(ブロック別)'!F234,【社内使用欄】システム連携設定!$B:$B,0))&amp;
            (INDEX(【社内使用欄】システム連携設定!$F:$F,MATCH('【社内使用欄】システム連携用(ブロック別)'!F234,【社内使用欄】システム連携設定!$B:$B,0))+(ROW()-INDEX(【社内使用欄】システム連携設定!$G:$G,MATCH('【社内使用欄】システム連携用(ブロック別)'!F234,【社内使用欄】システム連携設定!$B:$B,0))))&amp;
            ":"&amp;
            INDEX(【社内使用欄】システム連携設定!$E:$E,MATCH('【社内使用欄】システム連携用(ブロック別)'!F234,【社内使用欄】システム連携設定!$B:$B,0))&amp;
            (INDEX(【社内使用欄】システム連携設定!$F:$F,MATCH('【社内使用欄】システム連携用(ブロック別)'!F234,【社内使用欄】システム連携設定!$B:$B,0))+(ROW()-INDEX(【社内使用欄】システム連携設定!$G:$G,MATCH('【社内使用欄】システム連携用(ブロック別)'!F234,【社内使用欄】システム連携設定!$B:$B,0))))
        )
    )
)</f>
        <v/>
      </c>
      <c r="D234" s="82" t="str">
        <f t="shared" ref="D234:D236" ca="1" si="27">IF(AND(ISNUMBER(INDIRECT(G234)),NOT(ISNUMBER(INDIRECT(LEFT(G234,FIND("!",G234))&amp;CHAR(CODE(MID(G234,FIND("!",G234)+1,1))+1)&amp;MID(G234,FIND("!",G234)+2,99)))),NOT(ISNUMBER(INDIRECT(LEFT(G234,FIND("!",G234))&amp;CHAR(CODE(MID(G234,FIND("!",G234)+1,1))+2)&amp;MID(G234,FIND("!",G234)+2,99))))),"戸建",
IF(AND(NOT(ISNUMBER(INDIRECT(G234))),ISNUMBER(INDIRECT(LEFT(G234,FIND("!",G234))&amp;CHAR(CODE(MID(G234,FIND("!",G234)+1,1))+1)&amp;MID(G234,FIND("!",G234)+2,99))),NOT(ISNUMBER(INDIRECT(LEFT(G234,FIND("!",G234))&amp;CHAR(CODE(MID(G234,FIND("!",G234)+1,1))+2)&amp;MID(G234,FIND("!",G234)+2,99))))),"集合",
IF(AND(ISNUMBER(INDIRECT(G234)),ISNUMBER(INDIRECT(LEFT(G234,FIND("!",G234))&amp;CHAR(CODE(MID(G234,FIND("!",G234)+1,1))+1)&amp;MID(G234,FIND("!",G234)+2,99))),NOT(ISNUMBER(INDIRECT(LEFT(G234,FIND("!",G234))&amp;CHAR(CODE(MID(G234,FIND("!",G234)+1,1))+2)&amp;MID(G234,FIND("!",G234)+2,99))))),"事業所除外",
IF(AND(NOT(ISNUMBER(INDIRECT(G234))),NOT(ISNUMBER(INDIRECT(LEFT(G234,FIND("!",G234))&amp;CHAR(CODE(MID(G234,FIND("!",G234)+1,1))+1)&amp;MID(G234,FIND("!",G234)+2,99)))),ISNUMBER(INDIRECT(LEFT(G234,FIND("!",G234))&amp;CHAR(CODE(MID(G234,FIND("!",G234)+1,1))+2)&amp;MID(G234,FIND("!",G234)+2,99)))),"全戸",
IF(OR(AND(ISNUMBER(INDIRECT(LEFT(G234,FIND("!",G234))&amp;CHAR(CODE(MID(G234,FIND("!",G234)+1,1))+2)&amp;MID(G234,FIND("!",G234)+2,99))),ISNUMBER(INDIRECT(G234))),AND(ISNUMBER(INDIRECT(LEFT(G234,FIND("!",G234))&amp;CHAR(CODE(MID(G234,FIND("!",G234)+1,1))+2)&amp;MID(G234,FIND("!",G234)+2,99))),ISNUMBER(INDIRECT(LEFT(G234,FIND("!",G234))&amp;CHAR(CODE(MID(G234,FIND("!",G234)+1,1))+1)&amp;MID(G234,FIND("!",G234)+2,99))))),"エラー","")))))</f>
        <v/>
      </c>
      <c r="E234" s="79" t="str">
        <f t="shared" ca="1" si="18"/>
        <v/>
      </c>
      <c r="F234" s="91" t="s">
        <v>454</v>
      </c>
      <c r="G234" s="90" t="str">
        <f>"'"&amp;INDEX(【社内使用欄】システム連携設定!$C:$C,MATCH('【社内使用欄】システム連携用(ブロック別)'!F234,【社内使用欄】システム連携設定!$B:$B,0))&amp;"'!"&amp;INDEX(【社内使用欄】システム連携設定!$D:$D,MATCH('【社内使用欄】システム連携用(ブロック別)'!F234,【社内使用欄】システム連携設定!$B:$B,0))&amp;(INDEX(【社内使用欄】システム連携設定!$F:$F,MATCH('【社内使用欄】システム連携用(ブロック別)'!F234,【社内使用欄】システム連携設定!$B:$B,0))+(ROW()-INDEX(【社内使用欄】システム連携設定!$G:$G,MATCH('【社内使用欄】システム連携用(ブロック別)'!F234,【社内使用欄】システム連携設定!$B:$B,0))))</f>
        <v>'L6小松島・M1阿南・M2吉野川'!F16</v>
      </c>
    </row>
    <row r="235" spans="1:7" hidden="1">
      <c r="A235" t="s">
        <v>317</v>
      </c>
      <c r="B235" s="85" t="s">
        <v>609</v>
      </c>
      <c r="C235" t="str">
        <f ca="1">IF(
    SUM(
        INDIRECT(
            "'"&amp;
            INDEX(【社内使用欄】システム連携設定!$C:$C,MATCH('【社内使用欄】システム連携用(ブロック別)'!F235,【社内使用欄】システム連携設定!$B:$B,0))&amp;
            "'!"&amp;
            INDEX(【社内使用欄】システム連携設定!$D:$D,MATCH('【社内使用欄】システム連携用(ブロック別)'!F235,【社内使用欄】システム連携設定!$B:$B,0))&amp;
            (INDEX(【社内使用欄】システム連携設定!$F:$F,MATCH('【社内使用欄】システム連携用(ブロック別)'!F235,【社内使用欄】システム連携設定!$B:$B,0))+(ROW()-INDEX(【社内使用欄】システム連携設定!$G:$G,MATCH('【社内使用欄】システム連携用(ブロック別)'!F235,【社内使用欄】システム連携設定!$B:$B,0))))&amp;
            ":"&amp;
            INDEX(【社内使用欄】システム連携設定!$E:$E,MATCH('【社内使用欄】システム連携用(ブロック別)'!F235,【社内使用欄】システム連携設定!$B:$B,0))&amp;
            (INDEX(【社内使用欄】システム連携設定!$F:$F,MATCH('【社内使用欄】システム連携用(ブロック別)'!F235,【社内使用欄】システム連携設定!$B:$B,0))+(ROW()-INDEX(【社内使用欄】システム連携設定!$G:$G,MATCH('【社内使用欄】システム連携用(ブロック別)'!F235,【社内使用欄】システム連携設定!$B:$B,0))))
        )
    )=0,
    "",
    SUM(
        INDIRECT(
            "'"&amp;
            INDEX(【社内使用欄】システム連携設定!$C:$C,MATCH('【社内使用欄】システム連携用(ブロック別)'!F235,【社内使用欄】システム連携設定!$B:$B,0))&amp;
            "'!"&amp;
            INDEX(【社内使用欄】システム連携設定!$D:$D,MATCH('【社内使用欄】システム連携用(ブロック別)'!F235,【社内使用欄】システム連携設定!$B:$B,0))&amp;
            (INDEX(【社内使用欄】システム連携設定!$F:$F,MATCH('【社内使用欄】システム連携用(ブロック別)'!F235,【社内使用欄】システム連携設定!$B:$B,0))+(ROW()-INDEX(【社内使用欄】システム連携設定!$G:$G,MATCH('【社内使用欄】システム連携用(ブロック別)'!F235,【社内使用欄】システム連携設定!$B:$B,0))))&amp;
            ":"&amp;
            INDEX(【社内使用欄】システム連携設定!$E:$E,MATCH('【社内使用欄】システム連携用(ブロック別)'!F235,【社内使用欄】システム連携設定!$B:$B,0))&amp;
            (INDEX(【社内使用欄】システム連携設定!$F:$F,MATCH('【社内使用欄】システム連携用(ブロック別)'!F235,【社内使用欄】システム連携設定!$B:$B,0))+(ROW()-INDEX(【社内使用欄】システム連携設定!$G:$G,MATCH('【社内使用欄】システム連携用(ブロック別)'!F235,【社内使用欄】システム連携設定!$B:$B,0))))
        )
    )
)</f>
        <v/>
      </c>
      <c r="D235" s="82" t="str">
        <f t="shared" ca="1" si="27"/>
        <v/>
      </c>
      <c r="E235" s="79" t="str">
        <f t="shared" ca="1" si="18"/>
        <v/>
      </c>
      <c r="F235" s="91" t="s">
        <v>454</v>
      </c>
      <c r="G235" s="90" t="str">
        <f>"'"&amp;INDEX(【社内使用欄】システム連携設定!$C:$C,MATCH('【社内使用欄】システム連携用(ブロック別)'!F235,【社内使用欄】システム連携設定!$B:$B,0))&amp;"'!"&amp;INDEX(【社内使用欄】システム連携設定!$D:$D,MATCH('【社内使用欄】システム連携用(ブロック別)'!F235,【社内使用欄】システム連携設定!$B:$B,0))&amp;(INDEX(【社内使用欄】システム連携設定!$F:$F,MATCH('【社内使用欄】システム連携用(ブロック別)'!F235,【社内使用欄】システム連携設定!$B:$B,0))+(ROW()-INDEX(【社内使用欄】システム連携設定!$G:$G,MATCH('【社内使用欄】システム連携用(ブロック別)'!F235,【社内使用欄】システム連携設定!$B:$B,0))))</f>
        <v>'L6小松島・M1阿南・M2吉野川'!F17</v>
      </c>
    </row>
    <row r="236" spans="1:7" hidden="1">
      <c r="A236" t="s">
        <v>317</v>
      </c>
      <c r="B236" s="85" t="s">
        <v>610</v>
      </c>
      <c r="C236" t="str">
        <f ca="1">IF(
    SUM(
        INDIRECT(
            "'"&amp;
            INDEX(【社内使用欄】システム連携設定!$C:$C,MATCH('【社内使用欄】システム連携用(ブロック別)'!F236,【社内使用欄】システム連携設定!$B:$B,0))&amp;
            "'!"&amp;
            INDEX(【社内使用欄】システム連携設定!$D:$D,MATCH('【社内使用欄】システム連携用(ブロック別)'!F236,【社内使用欄】システム連携設定!$B:$B,0))&amp;
            (INDEX(【社内使用欄】システム連携設定!$F:$F,MATCH('【社内使用欄】システム連携用(ブロック別)'!F236,【社内使用欄】システム連携設定!$B:$B,0))+(ROW()-INDEX(【社内使用欄】システム連携設定!$G:$G,MATCH('【社内使用欄】システム連携用(ブロック別)'!F236,【社内使用欄】システム連携設定!$B:$B,0))))&amp;
            ":"&amp;
            INDEX(【社内使用欄】システム連携設定!$E:$E,MATCH('【社内使用欄】システム連携用(ブロック別)'!F236,【社内使用欄】システム連携設定!$B:$B,0))&amp;
            (INDEX(【社内使用欄】システム連携設定!$F:$F,MATCH('【社内使用欄】システム連携用(ブロック別)'!F236,【社内使用欄】システム連携設定!$B:$B,0))+(ROW()-INDEX(【社内使用欄】システム連携設定!$G:$G,MATCH('【社内使用欄】システム連携用(ブロック別)'!F236,【社内使用欄】システム連携設定!$B:$B,0))))
        )
    )=0,
    "",
    SUM(
        INDIRECT(
            "'"&amp;
            INDEX(【社内使用欄】システム連携設定!$C:$C,MATCH('【社内使用欄】システム連携用(ブロック別)'!F236,【社内使用欄】システム連携設定!$B:$B,0))&amp;
            "'!"&amp;
            INDEX(【社内使用欄】システム連携設定!$D:$D,MATCH('【社内使用欄】システム連携用(ブロック別)'!F236,【社内使用欄】システム連携設定!$B:$B,0))&amp;
            (INDEX(【社内使用欄】システム連携設定!$F:$F,MATCH('【社内使用欄】システム連携用(ブロック別)'!F236,【社内使用欄】システム連携設定!$B:$B,0))+(ROW()-INDEX(【社内使用欄】システム連携設定!$G:$G,MATCH('【社内使用欄】システム連携用(ブロック別)'!F236,【社内使用欄】システム連携設定!$B:$B,0))))&amp;
            ":"&amp;
            INDEX(【社内使用欄】システム連携設定!$E:$E,MATCH('【社内使用欄】システム連携用(ブロック別)'!F236,【社内使用欄】システム連携設定!$B:$B,0))&amp;
            (INDEX(【社内使用欄】システム連携設定!$F:$F,MATCH('【社内使用欄】システム連携用(ブロック別)'!F236,【社内使用欄】システム連携設定!$B:$B,0))+(ROW()-INDEX(【社内使用欄】システム連携設定!$G:$G,MATCH('【社内使用欄】システム連携用(ブロック別)'!F236,【社内使用欄】システム連携設定!$B:$B,0))))
        )
    )
)</f>
        <v/>
      </c>
      <c r="D236" s="82" t="str">
        <f t="shared" ca="1" si="27"/>
        <v/>
      </c>
      <c r="E236" s="79" t="str">
        <f t="shared" ca="1" si="18"/>
        <v/>
      </c>
      <c r="F236" s="91" t="s">
        <v>454</v>
      </c>
      <c r="G236" s="90" t="str">
        <f>"'"&amp;INDEX(【社内使用欄】システム連携設定!$C:$C,MATCH('【社内使用欄】システム連携用(ブロック別)'!F236,【社内使用欄】システム連携設定!$B:$B,0))&amp;"'!"&amp;INDEX(【社内使用欄】システム連携設定!$D:$D,MATCH('【社内使用欄】システム連携用(ブロック別)'!F236,【社内使用欄】システム連携設定!$B:$B,0))&amp;(INDEX(【社内使用欄】システム連携設定!$F:$F,MATCH('【社内使用欄】システム連携用(ブロック別)'!F236,【社内使用欄】システム連携設定!$B:$B,0))+(ROW()-INDEX(【社内使用欄】システム連携設定!$G:$G,MATCH('【社内使用欄】システム連携用(ブロック別)'!F236,【社内使用欄】システム連携設定!$B:$B,0))))</f>
        <v>'L6小松島・M1阿南・M2吉野川'!F18</v>
      </c>
    </row>
    <row r="237" spans="1:7" hidden="1">
      <c r="A237" t="s">
        <v>317</v>
      </c>
      <c r="B237" s="85" t="s">
        <v>611</v>
      </c>
      <c r="C237" t="str">
        <f ca="1">IF(
    SUM(
        INDIRECT(
            "'"&amp;
            INDEX(【社内使用欄】システム連携設定!$C:$C,MATCH('【社内使用欄】システム連携用(ブロック別)'!F237,【社内使用欄】システム連携設定!$B:$B,0))&amp;
            "'!"&amp;
            INDEX(【社内使用欄】システム連携設定!$D:$D,MATCH('【社内使用欄】システム連携用(ブロック別)'!F237,【社内使用欄】システム連携設定!$B:$B,0))&amp;
            (INDEX(【社内使用欄】システム連携設定!$F:$F,MATCH('【社内使用欄】システム連携用(ブロック別)'!F237,【社内使用欄】システム連携設定!$B:$B,0))+(ROW()-INDEX(【社内使用欄】システム連携設定!$G:$G,MATCH('【社内使用欄】システム連携用(ブロック別)'!F237,【社内使用欄】システム連携設定!$B:$B,0))))&amp;
            ":"&amp;
            INDEX(【社内使用欄】システム連携設定!$E:$E,MATCH('【社内使用欄】システム連携用(ブロック別)'!F237,【社内使用欄】システム連携設定!$B:$B,0))&amp;
            (INDEX(【社内使用欄】システム連携設定!$F:$F,MATCH('【社内使用欄】システム連携用(ブロック別)'!F237,【社内使用欄】システム連携設定!$B:$B,0))+(ROW()-INDEX(【社内使用欄】システム連携設定!$G:$G,MATCH('【社内使用欄】システム連携用(ブロック別)'!F237,【社内使用欄】システム連携設定!$B:$B,0))))
        )
    )=0,
    "",
    SUM(
        INDIRECT(
            "'"&amp;
            INDEX(【社内使用欄】システム連携設定!$C:$C,MATCH('【社内使用欄】システム連携用(ブロック別)'!F237,【社内使用欄】システム連携設定!$B:$B,0))&amp;
            "'!"&amp;
            INDEX(【社内使用欄】システム連携設定!$D:$D,MATCH('【社内使用欄】システム連携用(ブロック別)'!F237,【社内使用欄】システム連携設定!$B:$B,0))&amp;
            (INDEX(【社内使用欄】システム連携設定!$F:$F,MATCH('【社内使用欄】システム連携用(ブロック別)'!F237,【社内使用欄】システム連携設定!$B:$B,0))+(ROW()-INDEX(【社内使用欄】システム連携設定!$G:$G,MATCH('【社内使用欄】システム連携用(ブロック別)'!F237,【社内使用欄】システム連携設定!$B:$B,0))))&amp;
            ":"&amp;
            INDEX(【社内使用欄】システム連携設定!$E:$E,MATCH('【社内使用欄】システム連携用(ブロック別)'!F237,【社内使用欄】システム連携設定!$B:$B,0))&amp;
            (INDEX(【社内使用欄】システム連携設定!$F:$F,MATCH('【社内使用欄】システム連携用(ブロック別)'!F237,【社内使用欄】システム連携設定!$B:$B,0))+(ROW()-INDEX(【社内使用欄】システム連携設定!$G:$G,MATCH('【社内使用欄】システム連携用(ブロック別)'!F237,【社内使用欄】システム連携設定!$B:$B,0))))
        )
    )
)</f>
        <v/>
      </c>
      <c r="D237" s="82" t="str">
        <f t="shared" ref="D237" ca="1" si="28">IF(AND(ISNUMBER(INDIRECT(G237)),NOT(ISNUMBER(INDIRECT(LEFT(G237,FIND("!",G237))&amp;CHAR(CODE(MID(G237,FIND("!",G237)+1,1))+1)&amp;MID(G237,FIND("!",G237)+2,99)))),NOT(ISNUMBER(INDIRECT(LEFT(G237,FIND("!",G237))&amp;CHAR(CODE(MID(G237,FIND("!",G237)+1,1))+2)&amp;MID(G237,FIND("!",G237)+2,99))))),"戸建",
IF(AND(NOT(ISNUMBER(INDIRECT(G237))),ISNUMBER(INDIRECT(LEFT(G237,FIND("!",G237))&amp;CHAR(CODE(MID(G237,FIND("!",G237)+1,1))+1)&amp;MID(G237,FIND("!",G237)+2,99))),NOT(ISNUMBER(INDIRECT(LEFT(G237,FIND("!",G237))&amp;CHAR(CODE(MID(G237,FIND("!",G237)+1,1))+2)&amp;MID(G237,FIND("!",G237)+2,99))))),"集合",
IF(AND(ISNUMBER(INDIRECT(G237)),ISNUMBER(INDIRECT(LEFT(G237,FIND("!",G237))&amp;CHAR(CODE(MID(G237,FIND("!",G237)+1,1))+1)&amp;MID(G237,FIND("!",G237)+2,99))),NOT(ISNUMBER(INDIRECT(LEFT(G237,FIND("!",G237))&amp;CHAR(CODE(MID(G237,FIND("!",G237)+1,1))+2)&amp;MID(G237,FIND("!",G237)+2,99))))),"事業所除外",
IF(AND(NOT(ISNUMBER(INDIRECT(G237))),NOT(ISNUMBER(INDIRECT(LEFT(G237,FIND("!",G237))&amp;CHAR(CODE(MID(G237,FIND("!",G237)+1,1))+1)&amp;MID(G237,FIND("!",G237)+2,99)))),ISNUMBER(INDIRECT(LEFT(G237,FIND("!",G237))&amp;CHAR(CODE(MID(G237,FIND("!",G237)+1,1))+2)&amp;MID(G237,FIND("!",G237)+2,99)))),"全戸",
IF(OR(AND(ISNUMBER(INDIRECT(LEFT(G237,FIND("!",G237))&amp;CHAR(CODE(MID(G237,FIND("!",G237)+1,1))+2)&amp;MID(G237,FIND("!",G237)+2,99))),ISNUMBER(INDIRECT(G237))),AND(ISNUMBER(INDIRECT(LEFT(G237,FIND("!",G237))&amp;CHAR(CODE(MID(G237,FIND("!",G237)+1,1))+2)&amp;MID(G237,FIND("!",G237)+2,99))),ISNUMBER(INDIRECT(LEFT(G237,FIND("!",G237))&amp;CHAR(CODE(MID(G237,FIND("!",G237)+1,1))+1)&amp;MID(G237,FIND("!",G237)+2,99))))),"エラー","")))))</f>
        <v/>
      </c>
      <c r="E237" s="79" t="str">
        <f t="shared" ca="1" si="18"/>
        <v/>
      </c>
      <c r="F237" s="91" t="s">
        <v>455</v>
      </c>
      <c r="G237" s="90" t="str">
        <f>"'"&amp;INDEX(【社内使用欄】システム連携設定!$C:$C,MATCH('【社内使用欄】システム連携用(ブロック別)'!F237,【社内使用欄】システム連携設定!$B:$B,0))&amp;"'!"&amp;INDEX(【社内使用欄】システム連携設定!$D:$D,MATCH('【社内使用欄】システム連携用(ブロック別)'!F237,【社内使用欄】システム連携設定!$B:$B,0))&amp;(INDEX(【社内使用欄】システム連携設定!$F:$F,MATCH('【社内使用欄】システム連携用(ブロック別)'!F237,【社内使用欄】システム連携設定!$B:$B,0))+(ROW()-INDEX(【社内使用欄】システム連携設定!$G:$G,MATCH('【社内使用欄】システム連携用(ブロック別)'!F237,【社内使用欄】システム連携設定!$B:$B,0))))</f>
        <v>'L6小松島・M1阿南・M2吉野川'!F24</v>
      </c>
    </row>
  </sheetData>
  <autoFilter ref="A11:G237" xr:uid="{220988E2-FC4B-4A28-9CBB-84F89150E903}">
    <filterColumn colId="2">
      <customFilters>
        <customFilter operator="notEqual" val=" "/>
      </customFilters>
    </filterColumn>
  </autoFilter>
  <mergeCells count="1">
    <mergeCell ref="A10:D10"/>
  </mergeCells>
  <phoneticPr fontId="1"/>
  <conditionalFormatting sqref="D12:D237">
    <cfRule type="expression" dxfId="4" priority="1">
      <formula>$D12="エラー"</formula>
    </cfRule>
    <cfRule type="expression" dxfId="3" priority="2">
      <formula>$D12="事業所除外"</formula>
    </cfRule>
    <cfRule type="expression" dxfId="2" priority="3">
      <formula>$D12="集合"</formula>
    </cfRule>
    <cfRule type="expression" dxfId="1" priority="4">
      <formula>$D12="戸建"</formula>
    </cfRule>
    <cfRule type="expression" dxfId="0" priority="5">
      <formula>$D12="全戸"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B8E34-50AE-4EC4-ADA0-1415B5371FE9}">
  <sheetPr codeName="Sheet14">
    <tabColor rgb="FFFF0000"/>
  </sheetPr>
  <dimension ref="A1:G23"/>
  <sheetViews>
    <sheetView zoomScale="90" zoomScaleNormal="90" workbookViewId="0">
      <selection activeCell="G24" sqref="G24"/>
    </sheetView>
  </sheetViews>
  <sheetFormatPr baseColWidth="10" defaultColWidth="8.83203125" defaultRowHeight="18"/>
  <cols>
    <col min="1" max="1" width="10.1640625" customWidth="1"/>
    <col min="3" max="3" width="33.1640625" customWidth="1"/>
    <col min="7" max="7" width="28.6640625" customWidth="1"/>
  </cols>
  <sheetData>
    <row r="1" spans="1:7" ht="33">
      <c r="A1" s="93" t="s">
        <v>612</v>
      </c>
    </row>
    <row r="2" spans="1:7">
      <c r="A2" t="s">
        <v>335</v>
      </c>
      <c r="B2" t="s">
        <v>332</v>
      </c>
      <c r="C2" t="s">
        <v>328</v>
      </c>
      <c r="D2" t="s">
        <v>329</v>
      </c>
      <c r="E2" t="s">
        <v>330</v>
      </c>
      <c r="F2" t="s">
        <v>331</v>
      </c>
      <c r="G2" t="s">
        <v>456</v>
      </c>
    </row>
    <row r="3" spans="1:7">
      <c r="A3" t="s">
        <v>336</v>
      </c>
      <c r="B3" t="s">
        <v>333</v>
      </c>
      <c r="C3" t="s">
        <v>327</v>
      </c>
      <c r="D3" t="s">
        <v>339</v>
      </c>
      <c r="E3" t="s">
        <v>340</v>
      </c>
      <c r="F3">
        <v>5</v>
      </c>
      <c r="G3">
        <v>12</v>
      </c>
    </row>
    <row r="4" spans="1:7">
      <c r="A4" t="s">
        <v>337</v>
      </c>
      <c r="B4" t="s">
        <v>334</v>
      </c>
      <c r="C4" t="s">
        <v>327</v>
      </c>
      <c r="D4" t="s">
        <v>339</v>
      </c>
      <c r="E4" t="s">
        <v>340</v>
      </c>
      <c r="F4">
        <v>31</v>
      </c>
      <c r="G4">
        <v>34</v>
      </c>
    </row>
    <row r="5" spans="1:7">
      <c r="A5" t="s">
        <v>338</v>
      </c>
      <c r="B5" t="s">
        <v>343</v>
      </c>
      <c r="C5" t="s">
        <v>341</v>
      </c>
      <c r="D5" t="s">
        <v>339</v>
      </c>
      <c r="E5" t="s">
        <v>340</v>
      </c>
      <c r="F5">
        <v>5</v>
      </c>
      <c r="G5">
        <v>53</v>
      </c>
    </row>
    <row r="6" spans="1:7">
      <c r="A6" t="s">
        <v>342</v>
      </c>
      <c r="B6" t="s">
        <v>344</v>
      </c>
      <c r="C6" t="s">
        <v>341</v>
      </c>
      <c r="D6" t="s">
        <v>339</v>
      </c>
      <c r="E6" t="s">
        <v>340</v>
      </c>
      <c r="F6">
        <v>24</v>
      </c>
      <c r="G6">
        <v>68</v>
      </c>
    </row>
    <row r="7" spans="1:7">
      <c r="A7" t="s">
        <v>417</v>
      </c>
      <c r="B7" t="s">
        <v>425</v>
      </c>
      <c r="C7" t="s">
        <v>422</v>
      </c>
      <c r="D7" t="s">
        <v>339</v>
      </c>
      <c r="E7" t="s">
        <v>340</v>
      </c>
      <c r="F7">
        <v>5</v>
      </c>
      <c r="G7">
        <v>84</v>
      </c>
    </row>
    <row r="8" spans="1:7">
      <c r="A8" t="s">
        <v>339</v>
      </c>
      <c r="B8" t="s">
        <v>424</v>
      </c>
      <c r="C8" t="s">
        <v>422</v>
      </c>
      <c r="D8" t="s">
        <v>339</v>
      </c>
      <c r="E8" t="s">
        <v>340</v>
      </c>
      <c r="F8">
        <v>24</v>
      </c>
      <c r="G8">
        <v>99</v>
      </c>
    </row>
    <row r="9" spans="1:7">
      <c r="A9" t="s">
        <v>418</v>
      </c>
      <c r="B9" t="s">
        <v>427</v>
      </c>
      <c r="C9" t="s">
        <v>427</v>
      </c>
      <c r="D9" t="s">
        <v>339</v>
      </c>
      <c r="E9" t="s">
        <v>340</v>
      </c>
      <c r="F9">
        <v>5</v>
      </c>
      <c r="G9">
        <v>120</v>
      </c>
    </row>
    <row r="10" spans="1:7">
      <c r="A10" t="s">
        <v>340</v>
      </c>
      <c r="B10" t="s">
        <v>429</v>
      </c>
      <c r="C10" t="s">
        <v>429</v>
      </c>
      <c r="D10" t="s">
        <v>339</v>
      </c>
      <c r="E10" t="s">
        <v>340</v>
      </c>
      <c r="F10">
        <v>5</v>
      </c>
      <c r="G10">
        <v>142</v>
      </c>
    </row>
    <row r="11" spans="1:7">
      <c r="A11" t="s">
        <v>419</v>
      </c>
      <c r="B11" t="s">
        <v>430</v>
      </c>
      <c r="C11" t="s">
        <v>430</v>
      </c>
      <c r="D11" t="s">
        <v>339</v>
      </c>
      <c r="E11" t="s">
        <v>340</v>
      </c>
      <c r="F11">
        <v>5</v>
      </c>
      <c r="G11">
        <v>159</v>
      </c>
    </row>
    <row r="12" spans="1:7">
      <c r="A12" t="s">
        <v>420</v>
      </c>
      <c r="B12" t="s">
        <v>431</v>
      </c>
      <c r="C12" t="s">
        <v>431</v>
      </c>
      <c r="D12" t="s">
        <v>339</v>
      </c>
      <c r="E12" t="s">
        <v>340</v>
      </c>
      <c r="F12">
        <v>5</v>
      </c>
      <c r="G12">
        <v>186</v>
      </c>
    </row>
    <row r="13" spans="1:7">
      <c r="A13" t="s">
        <v>421</v>
      </c>
      <c r="B13" t="s">
        <v>433</v>
      </c>
      <c r="C13" t="s">
        <v>432</v>
      </c>
      <c r="D13" t="s">
        <v>339</v>
      </c>
      <c r="E13" t="s">
        <v>340</v>
      </c>
      <c r="F13">
        <v>5</v>
      </c>
      <c r="G13">
        <v>206</v>
      </c>
    </row>
    <row r="14" spans="1:7">
      <c r="A14" t="s">
        <v>436</v>
      </c>
      <c r="B14" t="s">
        <v>434</v>
      </c>
      <c r="C14" t="s">
        <v>432</v>
      </c>
      <c r="D14" t="s">
        <v>339</v>
      </c>
      <c r="E14" t="s">
        <v>340</v>
      </c>
      <c r="F14">
        <v>11</v>
      </c>
      <c r="G14">
        <v>208</v>
      </c>
    </row>
    <row r="15" spans="1:7">
      <c r="A15" t="s">
        <v>437</v>
      </c>
      <c r="B15" t="s">
        <v>435</v>
      </c>
      <c r="C15" t="s">
        <v>432</v>
      </c>
      <c r="D15" t="s">
        <v>339</v>
      </c>
      <c r="E15" t="s">
        <v>340</v>
      </c>
      <c r="F15">
        <v>17</v>
      </c>
      <c r="G15">
        <v>210</v>
      </c>
    </row>
    <row r="16" spans="1:7">
      <c r="A16" t="s">
        <v>439</v>
      </c>
      <c r="B16" t="s">
        <v>444</v>
      </c>
      <c r="C16" t="s">
        <v>438</v>
      </c>
      <c r="D16" t="s">
        <v>339</v>
      </c>
      <c r="E16" t="s">
        <v>340</v>
      </c>
      <c r="F16">
        <v>5</v>
      </c>
      <c r="G16">
        <v>211</v>
      </c>
    </row>
    <row r="17" spans="1:7">
      <c r="A17" t="s">
        <v>440</v>
      </c>
      <c r="B17" t="s">
        <v>445</v>
      </c>
      <c r="C17" t="s">
        <v>438</v>
      </c>
      <c r="D17" t="s">
        <v>339</v>
      </c>
      <c r="E17" t="s">
        <v>340</v>
      </c>
      <c r="F17">
        <v>10</v>
      </c>
      <c r="G17">
        <v>212</v>
      </c>
    </row>
    <row r="18" spans="1:7">
      <c r="A18" t="s">
        <v>441</v>
      </c>
      <c r="B18" t="s">
        <v>446</v>
      </c>
      <c r="C18" t="s">
        <v>438</v>
      </c>
      <c r="D18" t="s">
        <v>339</v>
      </c>
      <c r="E18" t="s">
        <v>340</v>
      </c>
      <c r="F18">
        <v>18</v>
      </c>
      <c r="G18">
        <v>216</v>
      </c>
    </row>
    <row r="19" spans="1:7">
      <c r="A19" t="s">
        <v>442</v>
      </c>
      <c r="B19" t="s">
        <v>447</v>
      </c>
      <c r="C19" t="s">
        <v>438</v>
      </c>
      <c r="D19" t="s">
        <v>339</v>
      </c>
      <c r="E19" t="s">
        <v>340</v>
      </c>
      <c r="F19">
        <v>25</v>
      </c>
      <c r="G19">
        <v>219</v>
      </c>
    </row>
    <row r="20" spans="1:7">
      <c r="A20" t="s">
        <v>443</v>
      </c>
      <c r="B20" t="s">
        <v>448</v>
      </c>
      <c r="C20" t="s">
        <v>438</v>
      </c>
      <c r="D20" t="s">
        <v>339</v>
      </c>
      <c r="E20" t="s">
        <v>340</v>
      </c>
      <c r="F20">
        <v>34</v>
      </c>
      <c r="G20">
        <v>224</v>
      </c>
    </row>
    <row r="21" spans="1:7">
      <c r="A21" t="s">
        <v>450</v>
      </c>
      <c r="B21" t="s">
        <v>453</v>
      </c>
      <c r="C21" t="s">
        <v>449</v>
      </c>
      <c r="D21" t="s">
        <v>339</v>
      </c>
      <c r="E21" t="s">
        <v>340</v>
      </c>
      <c r="F21">
        <v>5</v>
      </c>
      <c r="G21">
        <v>228</v>
      </c>
    </row>
    <row r="22" spans="1:7">
      <c r="A22" t="s">
        <v>451</v>
      </c>
      <c r="B22" t="s">
        <v>454</v>
      </c>
      <c r="C22" t="s">
        <v>449</v>
      </c>
      <c r="D22" t="s">
        <v>339</v>
      </c>
      <c r="E22" t="s">
        <v>340</v>
      </c>
      <c r="F22">
        <v>14</v>
      </c>
      <c r="G22">
        <v>232</v>
      </c>
    </row>
    <row r="23" spans="1:7">
      <c r="A23" t="s">
        <v>452</v>
      </c>
      <c r="B23" t="s">
        <v>455</v>
      </c>
      <c r="C23" t="s">
        <v>449</v>
      </c>
      <c r="D23" t="s">
        <v>339</v>
      </c>
      <c r="E23" t="s">
        <v>340</v>
      </c>
      <c r="F23">
        <v>24</v>
      </c>
      <c r="G23">
        <v>237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A3EFE-C6A3-402F-8D99-B6F474FCF434}">
  <sheetPr codeName="Sheet1">
    <tabColor rgb="FFFFC000"/>
  </sheetPr>
  <dimension ref="A1:L41"/>
  <sheetViews>
    <sheetView showZeros="0" zoomScale="80" zoomScaleNormal="80" workbookViewId="0">
      <pane ySplit="1" topLeftCell="A3" activePane="bottomLeft" state="frozen"/>
      <selection pane="bottomLeft" activeCell="L17" sqref="L17"/>
    </sheetView>
  </sheetViews>
  <sheetFormatPr baseColWidth="10" defaultColWidth="9" defaultRowHeight="14"/>
  <cols>
    <col min="1" max="12" width="7.6640625" style="1" customWidth="1"/>
    <col min="13" max="16384" width="9" style="1"/>
  </cols>
  <sheetData>
    <row r="1" spans="1:12" s="12" customFormat="1" ht="45" customHeight="1">
      <c r="A1" s="206" t="s">
        <v>299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8"/>
    </row>
    <row r="2" spans="1:12" ht="20.25" customHeight="1" thickBot="1">
      <c r="A2" s="194" t="s">
        <v>305</v>
      </c>
      <c r="B2" s="194"/>
      <c r="C2" s="194"/>
      <c r="D2" s="194"/>
      <c r="E2" s="194"/>
      <c r="F2" s="194"/>
      <c r="G2" s="25"/>
      <c r="H2" s="195" t="s">
        <v>297</v>
      </c>
      <c r="I2" s="195"/>
      <c r="J2" s="195"/>
      <c r="K2" s="195"/>
      <c r="L2" s="195"/>
    </row>
    <row r="3" spans="1:12" ht="25" customHeight="1" thickBot="1">
      <c r="A3" s="196"/>
      <c r="B3" s="196"/>
      <c r="C3" s="196"/>
      <c r="D3" s="196"/>
      <c r="E3" s="196"/>
      <c r="F3" s="196"/>
      <c r="G3" s="48" t="s">
        <v>236</v>
      </c>
      <c r="H3" s="197"/>
      <c r="I3" s="198"/>
      <c r="J3" s="49"/>
      <c r="K3" s="49"/>
      <c r="L3" s="50"/>
    </row>
    <row r="4" spans="1:12" ht="14" customHeight="1">
      <c r="A4" s="182" t="s">
        <v>0</v>
      </c>
      <c r="B4" s="183"/>
      <c r="C4" s="184"/>
      <c r="D4" s="184"/>
      <c r="E4" s="184"/>
      <c r="F4" s="184"/>
      <c r="G4" s="184"/>
      <c r="H4" s="183" t="s">
        <v>0</v>
      </c>
      <c r="I4" s="183"/>
      <c r="J4" s="184"/>
      <c r="K4" s="184"/>
      <c r="L4" s="185"/>
    </row>
    <row r="5" spans="1:12" ht="28" customHeight="1">
      <c r="A5" s="186" t="s">
        <v>1</v>
      </c>
      <c r="B5" s="187"/>
      <c r="C5" s="188"/>
      <c r="D5" s="188"/>
      <c r="E5" s="188"/>
      <c r="F5" s="188"/>
      <c r="G5" s="188"/>
      <c r="H5" s="187" t="s">
        <v>2</v>
      </c>
      <c r="I5" s="187"/>
      <c r="J5" s="189"/>
      <c r="K5" s="190"/>
      <c r="L5" s="51" t="s">
        <v>3</v>
      </c>
    </row>
    <row r="6" spans="1:12" ht="28" customHeight="1">
      <c r="A6" s="175" t="s">
        <v>242</v>
      </c>
      <c r="B6" s="156"/>
      <c r="C6" s="176"/>
      <c r="D6" s="177"/>
      <c r="E6" s="177"/>
      <c r="F6" s="177"/>
      <c r="G6" s="177"/>
      <c r="H6" s="156" t="s">
        <v>258</v>
      </c>
      <c r="I6" s="156"/>
      <c r="J6" s="178"/>
      <c r="K6" s="179"/>
      <c r="L6" s="180"/>
    </row>
    <row r="7" spans="1:12" ht="28" customHeight="1">
      <c r="A7" s="175" t="s">
        <v>259</v>
      </c>
      <c r="B7" s="156"/>
      <c r="C7" s="178"/>
      <c r="D7" s="179"/>
      <c r="E7" s="179"/>
      <c r="F7" s="179"/>
      <c r="G7" s="181"/>
      <c r="H7" s="156" t="s">
        <v>5</v>
      </c>
      <c r="I7" s="156"/>
      <c r="J7" s="178"/>
      <c r="K7" s="179"/>
      <c r="L7" s="180"/>
    </row>
    <row r="8" spans="1:12" ht="28" customHeight="1">
      <c r="A8" s="163" t="s">
        <v>6</v>
      </c>
      <c r="B8" s="164"/>
      <c r="C8" s="167" t="s">
        <v>251</v>
      </c>
      <c r="D8" s="168"/>
      <c r="E8" s="168"/>
      <c r="F8" s="168"/>
      <c r="G8" s="169"/>
      <c r="H8" s="156" t="s">
        <v>247</v>
      </c>
      <c r="I8" s="156"/>
      <c r="J8" s="170" t="s">
        <v>249</v>
      </c>
      <c r="K8" s="170"/>
      <c r="L8" s="171"/>
    </row>
    <row r="9" spans="1:12" ht="28" customHeight="1">
      <c r="A9" s="165"/>
      <c r="B9" s="166"/>
      <c r="C9" s="172" t="s">
        <v>250</v>
      </c>
      <c r="D9" s="173"/>
      <c r="E9" s="173"/>
      <c r="F9" s="173"/>
      <c r="G9" s="174"/>
      <c r="H9" s="156" t="s">
        <v>4</v>
      </c>
      <c r="I9" s="156"/>
      <c r="J9" s="170" t="s">
        <v>248</v>
      </c>
      <c r="K9" s="170"/>
      <c r="L9" s="171"/>
    </row>
    <row r="10" spans="1:12" ht="18" customHeight="1">
      <c r="A10" s="152" t="s">
        <v>246</v>
      </c>
      <c r="B10" s="153"/>
      <c r="C10" s="154" t="s">
        <v>298</v>
      </c>
      <c r="D10" s="155"/>
      <c r="E10" s="155"/>
      <c r="F10" s="155"/>
      <c r="G10" s="155"/>
      <c r="H10" s="155"/>
      <c r="I10" s="153"/>
      <c r="J10" s="156" t="s">
        <v>244</v>
      </c>
      <c r="K10" s="156"/>
      <c r="L10" s="157"/>
    </row>
    <row r="11" spans="1:12" ht="28" customHeight="1" thickBot="1">
      <c r="A11" s="158" t="s">
        <v>303</v>
      </c>
      <c r="B11" s="159"/>
      <c r="C11" s="52"/>
      <c r="D11" s="53"/>
      <c r="E11" s="54"/>
      <c r="F11" s="55" t="s">
        <v>245</v>
      </c>
      <c r="G11" s="56"/>
      <c r="H11" s="53"/>
      <c r="I11" s="57"/>
      <c r="J11" s="52"/>
      <c r="K11" s="53"/>
      <c r="L11" s="58"/>
    </row>
    <row r="12" spans="1:12" ht="18" customHeight="1">
      <c r="A12" s="160" t="s">
        <v>238</v>
      </c>
      <c r="B12" s="161"/>
      <c r="C12" s="161"/>
      <c r="D12" s="160" t="s">
        <v>239</v>
      </c>
      <c r="E12" s="161"/>
      <c r="F12" s="161"/>
      <c r="G12" s="160" t="s">
        <v>240</v>
      </c>
      <c r="H12" s="161"/>
      <c r="I12" s="161"/>
      <c r="J12" s="162" t="s">
        <v>241</v>
      </c>
      <c r="K12" s="162"/>
      <c r="L12" s="162"/>
    </row>
    <row r="13" spans="1:12" ht="28" customHeight="1">
      <c r="A13" s="137">
        <f>G38+J38</f>
        <v>0</v>
      </c>
      <c r="B13" s="138"/>
      <c r="C13" s="13" t="s">
        <v>237</v>
      </c>
      <c r="D13" s="137">
        <f>H38+K38</f>
        <v>0</v>
      </c>
      <c r="E13" s="138"/>
      <c r="F13" s="13" t="s">
        <v>237</v>
      </c>
      <c r="G13" s="137">
        <f>I38+L38</f>
        <v>0</v>
      </c>
      <c r="H13" s="138"/>
      <c r="I13" s="13" t="s">
        <v>237</v>
      </c>
      <c r="J13" s="137">
        <f>SUM(G38:L38)</f>
        <v>0</v>
      </c>
      <c r="K13" s="138"/>
      <c r="L13" s="13" t="s">
        <v>237</v>
      </c>
    </row>
    <row r="14" spans="1:12" ht="50" customHeight="1">
      <c r="A14" s="209" t="s">
        <v>311</v>
      </c>
      <c r="B14" s="209"/>
      <c r="C14" s="209"/>
      <c r="D14" s="209"/>
      <c r="E14" s="209"/>
      <c r="F14" s="209"/>
      <c r="G14" s="210"/>
      <c r="H14" s="210"/>
      <c r="I14" s="210"/>
      <c r="J14" s="210"/>
      <c r="K14" s="210"/>
      <c r="L14" s="210"/>
    </row>
    <row r="15" spans="1:12" ht="15" customHeight="1">
      <c r="A15" s="139"/>
      <c r="B15" s="140"/>
      <c r="C15" s="141"/>
      <c r="D15" s="142" t="s">
        <v>7</v>
      </c>
      <c r="E15" s="143"/>
      <c r="F15" s="144"/>
      <c r="G15" s="202" t="s">
        <v>302</v>
      </c>
      <c r="H15" s="203"/>
      <c r="I15" s="204"/>
      <c r="J15" s="205" t="s">
        <v>308</v>
      </c>
      <c r="K15" s="203"/>
      <c r="L15" s="204"/>
    </row>
    <row r="16" spans="1:12" ht="15" customHeight="1">
      <c r="A16" s="148"/>
      <c r="B16" s="149"/>
      <c r="C16" s="150"/>
      <c r="D16" s="3" t="s">
        <v>8</v>
      </c>
      <c r="E16" s="4" t="s">
        <v>9</v>
      </c>
      <c r="F16" s="59" t="s">
        <v>10</v>
      </c>
      <c r="G16" s="67" t="s">
        <v>8</v>
      </c>
      <c r="H16" s="6" t="s">
        <v>9</v>
      </c>
      <c r="I16" s="7" t="s">
        <v>10</v>
      </c>
      <c r="J16" s="5" t="s">
        <v>8</v>
      </c>
      <c r="K16" s="6" t="s">
        <v>9</v>
      </c>
      <c r="L16" s="7" t="s">
        <v>10</v>
      </c>
    </row>
    <row r="17" spans="1:12" ht="19" customHeight="1">
      <c r="A17" s="199" t="s">
        <v>11</v>
      </c>
      <c r="B17" s="200"/>
      <c r="C17" s="201"/>
      <c r="D17" s="110">
        <v>4848</v>
      </c>
      <c r="E17" s="111">
        <v>4917</v>
      </c>
      <c r="F17" s="112">
        <v>9951</v>
      </c>
      <c r="G17" s="35">
        <f>'A加茂名、B加茂'!F27</f>
        <v>0</v>
      </c>
      <c r="H17" s="36">
        <f>'A加茂名、B加茂'!G27</f>
        <v>0</v>
      </c>
      <c r="I17" s="64">
        <f>'A加茂名、B加茂'!H27</f>
        <v>0</v>
      </c>
      <c r="J17" s="44"/>
      <c r="K17" s="45"/>
      <c r="L17" s="46"/>
    </row>
    <row r="18" spans="1:12" ht="19" customHeight="1">
      <c r="A18" s="199" t="s">
        <v>12</v>
      </c>
      <c r="B18" s="200"/>
      <c r="C18" s="201"/>
      <c r="D18" s="110">
        <v>3479</v>
      </c>
      <c r="E18" s="111">
        <v>3571</v>
      </c>
      <c r="F18" s="112">
        <v>7237</v>
      </c>
      <c r="G18" s="35">
        <f>'A加茂名、B加茂'!F50</f>
        <v>0</v>
      </c>
      <c r="H18" s="36">
        <f>'A加茂名、B加茂'!G50</f>
        <v>0</v>
      </c>
      <c r="I18" s="64">
        <f>'A加茂名、B加茂'!H50</f>
        <v>0</v>
      </c>
      <c r="J18" s="44"/>
      <c r="K18" s="45"/>
      <c r="L18" s="46"/>
    </row>
    <row r="19" spans="1:12" ht="19" customHeight="1">
      <c r="A19" s="199" t="s">
        <v>13</v>
      </c>
      <c r="B19" s="200"/>
      <c r="C19" s="201"/>
      <c r="D19" s="110">
        <v>2628</v>
      </c>
      <c r="E19" s="111">
        <v>3084</v>
      </c>
      <c r="F19" s="112">
        <v>6045</v>
      </c>
      <c r="G19" s="35">
        <f>'C佐古、D渭北'!F20</f>
        <v>0</v>
      </c>
      <c r="H19" s="36">
        <f>'C佐古、D渭北'!G20</f>
        <v>0</v>
      </c>
      <c r="I19" s="65">
        <f>'C佐古、D渭北'!H20</f>
        <v>0</v>
      </c>
      <c r="J19" s="44"/>
      <c r="K19" s="45"/>
      <c r="L19" s="46"/>
    </row>
    <row r="20" spans="1:12" ht="19" customHeight="1">
      <c r="A20" s="199" t="s">
        <v>14</v>
      </c>
      <c r="B20" s="200"/>
      <c r="C20" s="201"/>
      <c r="D20" s="110">
        <v>2928</v>
      </c>
      <c r="E20" s="111">
        <v>3998</v>
      </c>
      <c r="F20" s="112">
        <v>7184</v>
      </c>
      <c r="G20" s="35">
        <f>'C佐古、D渭北'!F40</f>
        <v>0</v>
      </c>
      <c r="H20" s="36">
        <f>'C佐古、D渭北'!G40</f>
        <v>0</v>
      </c>
      <c r="I20" s="64">
        <f>'C佐古、D渭北'!H40</f>
        <v>0</v>
      </c>
      <c r="J20" s="44"/>
      <c r="K20" s="45"/>
      <c r="L20" s="46"/>
    </row>
    <row r="21" spans="1:12" ht="19" customHeight="1">
      <c r="A21" s="199" t="s">
        <v>15</v>
      </c>
      <c r="B21" s="200"/>
      <c r="C21" s="201"/>
      <c r="D21" s="110">
        <v>2423</v>
      </c>
      <c r="E21" s="111">
        <v>4735</v>
      </c>
      <c r="F21" s="112">
        <v>7365</v>
      </c>
      <c r="G21" s="35">
        <f>'E渭東、F沖洲'!F20</f>
        <v>0</v>
      </c>
      <c r="H21" s="36">
        <f>'E渭東、F沖洲'!G20</f>
        <v>0</v>
      </c>
      <c r="I21" s="65">
        <f>'E渭東、F沖洲'!H20</f>
        <v>0</v>
      </c>
      <c r="J21" s="44"/>
      <c r="K21" s="45"/>
      <c r="L21" s="46"/>
    </row>
    <row r="22" spans="1:12" ht="19" customHeight="1">
      <c r="A22" s="199" t="s">
        <v>16</v>
      </c>
      <c r="B22" s="200"/>
      <c r="C22" s="201"/>
      <c r="D22" s="110">
        <v>3821</v>
      </c>
      <c r="E22" s="111">
        <v>3978</v>
      </c>
      <c r="F22" s="112">
        <v>8107</v>
      </c>
      <c r="G22" s="35">
        <f>'E渭東、F沖洲'!F45</f>
        <v>0</v>
      </c>
      <c r="H22" s="36">
        <f>'E渭東、F沖洲'!G45</f>
        <v>0</v>
      </c>
      <c r="I22" s="64">
        <f>'E渭東、F沖洲'!H45</f>
        <v>0</v>
      </c>
      <c r="J22" s="44"/>
      <c r="K22" s="45"/>
      <c r="L22" s="46"/>
    </row>
    <row r="23" spans="1:12" ht="19" customHeight="1">
      <c r="A23" s="199" t="s">
        <v>17</v>
      </c>
      <c r="B23" s="200"/>
      <c r="C23" s="201"/>
      <c r="D23" s="110">
        <v>2547</v>
      </c>
      <c r="E23" s="111">
        <v>4294</v>
      </c>
      <c r="F23" s="112">
        <v>8617</v>
      </c>
      <c r="G23" s="35">
        <f>G内町!F27</f>
        <v>0</v>
      </c>
      <c r="H23" s="36">
        <f>G内町!G27</f>
        <v>0</v>
      </c>
      <c r="I23" s="65">
        <f>G内町!H27</f>
        <v>0</v>
      </c>
      <c r="J23" s="44"/>
      <c r="K23" s="45"/>
      <c r="L23" s="46"/>
    </row>
    <row r="24" spans="1:12" ht="19" customHeight="1">
      <c r="A24" s="199" t="s">
        <v>18</v>
      </c>
      <c r="B24" s="200"/>
      <c r="C24" s="201"/>
      <c r="D24" s="110">
        <v>2755</v>
      </c>
      <c r="E24" s="111">
        <v>5304</v>
      </c>
      <c r="F24" s="112">
        <v>8441</v>
      </c>
      <c r="G24" s="35">
        <f>H昭和!F22</f>
        <v>0</v>
      </c>
      <c r="H24" s="36">
        <f>H昭和!G22</f>
        <v>0</v>
      </c>
      <c r="I24" s="65">
        <f>H昭和!H22</f>
        <v>0</v>
      </c>
      <c r="J24" s="44"/>
      <c r="K24" s="45"/>
      <c r="L24" s="46"/>
    </row>
    <row r="25" spans="1:12" ht="19" customHeight="1">
      <c r="A25" s="199" t="s">
        <v>19</v>
      </c>
      <c r="B25" s="200"/>
      <c r="C25" s="201"/>
      <c r="D25" s="110">
        <v>9214</v>
      </c>
      <c r="E25" s="111">
        <v>3001</v>
      </c>
      <c r="F25" s="112">
        <v>12528</v>
      </c>
      <c r="G25" s="35">
        <f>I八万!F32</f>
        <v>0</v>
      </c>
      <c r="H25" s="36">
        <f>I八万!G32</f>
        <v>0</v>
      </c>
      <c r="I25" s="65">
        <f>I八万!H32</f>
        <v>0</v>
      </c>
      <c r="J25" s="44"/>
      <c r="K25" s="45"/>
      <c r="L25" s="46"/>
    </row>
    <row r="26" spans="1:12" ht="19" customHeight="1">
      <c r="A26" s="199" t="s">
        <v>20</v>
      </c>
      <c r="B26" s="200"/>
      <c r="C26" s="201"/>
      <c r="D26" s="110">
        <v>5573</v>
      </c>
      <c r="E26" s="111">
        <v>2711</v>
      </c>
      <c r="F26" s="112">
        <v>8559</v>
      </c>
      <c r="G26" s="35">
        <f>J津田!F25</f>
        <v>0</v>
      </c>
      <c r="H26" s="36">
        <f>J津田!G25</f>
        <v>0</v>
      </c>
      <c r="I26" s="65">
        <f>J津田!H25</f>
        <v>0</v>
      </c>
      <c r="J26" s="44"/>
      <c r="K26" s="45"/>
      <c r="L26" s="46"/>
    </row>
    <row r="27" spans="1:12" ht="19" customHeight="1">
      <c r="A27" s="199" t="s">
        <v>21</v>
      </c>
      <c r="B27" s="200"/>
      <c r="C27" s="201"/>
      <c r="D27" s="110">
        <v>397</v>
      </c>
      <c r="E27" s="111">
        <v>1120</v>
      </c>
      <c r="F27" s="112">
        <v>1517</v>
      </c>
      <c r="G27" s="35">
        <f>K1川内・K2応神・K3国府!F7</f>
        <v>0</v>
      </c>
      <c r="H27" s="36">
        <f>K1川内・K2応神・K3国府!G7</f>
        <v>0</v>
      </c>
      <c r="I27" s="65">
        <f>K1川内・K2応神・K3国府!H7</f>
        <v>0</v>
      </c>
      <c r="J27" s="44"/>
      <c r="K27" s="45"/>
      <c r="L27" s="46"/>
    </row>
    <row r="28" spans="1:12" ht="19" customHeight="1">
      <c r="A28" s="199" t="s">
        <v>22</v>
      </c>
      <c r="B28" s="200"/>
      <c r="C28" s="201"/>
      <c r="D28" s="110">
        <v>256</v>
      </c>
      <c r="E28" s="111">
        <v>1594</v>
      </c>
      <c r="F28" s="112">
        <v>1850</v>
      </c>
      <c r="G28" s="35">
        <f>K1川内・K2応神・K3国府!F13</f>
        <v>0</v>
      </c>
      <c r="H28" s="36">
        <f>K1川内・K2応神・K3国府!G13</f>
        <v>0</v>
      </c>
      <c r="I28" s="65">
        <f>K1川内・K2応神・K3国府!H13</f>
        <v>0</v>
      </c>
      <c r="J28" s="44"/>
      <c r="K28" s="45"/>
      <c r="L28" s="46"/>
    </row>
    <row r="29" spans="1:12" ht="19" customHeight="1">
      <c r="A29" s="199" t="s">
        <v>23</v>
      </c>
      <c r="B29" s="200"/>
      <c r="C29" s="201"/>
      <c r="D29" s="110">
        <v>217</v>
      </c>
      <c r="E29" s="111">
        <v>1388</v>
      </c>
      <c r="F29" s="112">
        <v>1605</v>
      </c>
      <c r="G29" s="35">
        <f>K1川内・K2応神・K3国府!F18</f>
        <v>0</v>
      </c>
      <c r="H29" s="36">
        <f>K1川内・K2応神・K3国府!G18</f>
        <v>0</v>
      </c>
      <c r="I29" s="65">
        <f>K1川内・K2応神・K3国府!H18</f>
        <v>0</v>
      </c>
      <c r="J29" s="44"/>
      <c r="K29" s="45"/>
      <c r="L29" s="46"/>
    </row>
    <row r="30" spans="1:12" ht="19" customHeight="1">
      <c r="A30" s="199" t="s">
        <v>24</v>
      </c>
      <c r="B30" s="200"/>
      <c r="C30" s="201"/>
      <c r="D30" s="110">
        <v>423</v>
      </c>
      <c r="E30" s="111">
        <v>1467</v>
      </c>
      <c r="F30" s="112">
        <v>1890</v>
      </c>
      <c r="G30" s="35">
        <f>L1石井・L2北島・L3松茂・L4藍住・L5鳴門!F6</f>
        <v>0</v>
      </c>
      <c r="H30" s="36">
        <f>L1石井・L2北島・L3松茂・L4藍住・L5鳴門!G6</f>
        <v>0</v>
      </c>
      <c r="I30" s="64">
        <f>L1石井・L2北島・L3松茂・L4藍住・L5鳴門!H6</f>
        <v>0</v>
      </c>
      <c r="J30" s="44"/>
      <c r="K30" s="45"/>
      <c r="L30" s="46"/>
    </row>
    <row r="31" spans="1:12" ht="19" customHeight="1">
      <c r="A31" s="199" t="s">
        <v>25</v>
      </c>
      <c r="B31" s="200"/>
      <c r="C31" s="201"/>
      <c r="D31" s="110">
        <v>956</v>
      </c>
      <c r="E31" s="111">
        <v>2618</v>
      </c>
      <c r="F31" s="112">
        <v>3574</v>
      </c>
      <c r="G31" s="35">
        <f>L1石井・L2北島・L3松茂・L4藍住・L5鳴門!F14</f>
        <v>0</v>
      </c>
      <c r="H31" s="36">
        <f>L1石井・L2北島・L3松茂・L4藍住・L5鳴門!G14</f>
        <v>0</v>
      </c>
      <c r="I31" s="64">
        <f>L1石井・L2北島・L3松茂・L4藍住・L5鳴門!H14</f>
        <v>0</v>
      </c>
      <c r="J31" s="44"/>
      <c r="K31" s="45"/>
      <c r="L31" s="46"/>
    </row>
    <row r="32" spans="1:12" ht="19" customHeight="1">
      <c r="A32" s="199" t="s">
        <v>26</v>
      </c>
      <c r="B32" s="200"/>
      <c r="C32" s="201"/>
      <c r="D32" s="110">
        <v>498</v>
      </c>
      <c r="E32" s="111">
        <v>1921</v>
      </c>
      <c r="F32" s="112">
        <v>2419</v>
      </c>
      <c r="G32" s="35">
        <f>L1石井・L2北島・L3松茂・L4藍住・L5鳴門!F21</f>
        <v>0</v>
      </c>
      <c r="H32" s="36">
        <f>L1石井・L2北島・L3松茂・L4藍住・L5鳴門!G21</f>
        <v>0</v>
      </c>
      <c r="I32" s="64">
        <f>L1石井・L2北島・L3松茂・L4藍住・L5鳴門!H21</f>
        <v>0</v>
      </c>
      <c r="J32" s="44"/>
      <c r="K32" s="45"/>
      <c r="L32" s="46"/>
    </row>
    <row r="33" spans="1:12" ht="19" customHeight="1">
      <c r="A33" s="199" t="s">
        <v>27</v>
      </c>
      <c r="B33" s="200"/>
      <c r="C33" s="201"/>
      <c r="D33" s="110">
        <v>1774</v>
      </c>
      <c r="E33" s="111">
        <v>3437</v>
      </c>
      <c r="F33" s="112">
        <v>5211</v>
      </c>
      <c r="G33" s="35">
        <f>L1石井・L2北島・L3松茂・L4藍住・L5鳴門!F30</f>
        <v>0</v>
      </c>
      <c r="H33" s="36">
        <f>L1石井・L2北島・L3松茂・L4藍住・L5鳴門!G30</f>
        <v>0</v>
      </c>
      <c r="I33" s="64">
        <f>L1石井・L2北島・L3松茂・L4藍住・L5鳴門!H30</f>
        <v>0</v>
      </c>
      <c r="J33" s="44"/>
      <c r="K33" s="45"/>
      <c r="L33" s="46"/>
    </row>
    <row r="34" spans="1:12" ht="19" customHeight="1">
      <c r="A34" s="199" t="s">
        <v>28</v>
      </c>
      <c r="B34" s="200"/>
      <c r="C34" s="201"/>
      <c r="D34" s="110">
        <v>982</v>
      </c>
      <c r="E34" s="111">
        <v>4359</v>
      </c>
      <c r="F34" s="112">
        <v>5341</v>
      </c>
      <c r="G34" s="35">
        <f>L1石井・L2北島・L3松茂・L4藍住・L5鳴門!F38</f>
        <v>0</v>
      </c>
      <c r="H34" s="36">
        <f>L1石井・L2北島・L3松茂・L4藍住・L5鳴門!G38</f>
        <v>0</v>
      </c>
      <c r="I34" s="64">
        <f>L1石井・L2北島・L3松茂・L4藍住・L5鳴門!H38</f>
        <v>0</v>
      </c>
      <c r="J34" s="44"/>
      <c r="K34" s="45"/>
      <c r="L34" s="46"/>
    </row>
    <row r="35" spans="1:12" ht="19" customHeight="1">
      <c r="A35" s="199" t="s">
        <v>29</v>
      </c>
      <c r="B35" s="200"/>
      <c r="C35" s="201"/>
      <c r="D35" s="110">
        <v>1548</v>
      </c>
      <c r="E35" s="111">
        <v>2465</v>
      </c>
      <c r="F35" s="112">
        <v>4013</v>
      </c>
      <c r="G35" s="35">
        <f>L6小松島・M1阿南・M2吉野川!F9</f>
        <v>0</v>
      </c>
      <c r="H35" s="36">
        <f>L6小松島・M1阿南・M2吉野川!G9</f>
        <v>0</v>
      </c>
      <c r="I35" s="65">
        <f>L6小松島・M1阿南・M2吉野川!H9</f>
        <v>0</v>
      </c>
      <c r="J35" s="44"/>
      <c r="K35" s="45"/>
      <c r="L35" s="46"/>
    </row>
    <row r="36" spans="1:12" ht="19" customHeight="1">
      <c r="A36" s="199" t="s">
        <v>30</v>
      </c>
      <c r="B36" s="200"/>
      <c r="C36" s="201"/>
      <c r="D36" s="110">
        <v>845</v>
      </c>
      <c r="E36" s="111">
        <v>3803</v>
      </c>
      <c r="F36" s="112">
        <v>4648</v>
      </c>
      <c r="G36" s="35">
        <f>L6小松島・M1阿南・M2吉野川!F19</f>
        <v>0</v>
      </c>
      <c r="H36" s="36">
        <f>L6小松島・M1阿南・M2吉野川!G19</f>
        <v>0</v>
      </c>
      <c r="I36" s="66">
        <f>L6小松島・M1阿南・M2吉野川!H19</f>
        <v>0</v>
      </c>
      <c r="J36" s="44"/>
      <c r="K36" s="45"/>
      <c r="L36" s="46"/>
    </row>
    <row r="37" spans="1:12" ht="19" customHeight="1">
      <c r="A37" s="199" t="s">
        <v>257</v>
      </c>
      <c r="B37" s="200"/>
      <c r="C37" s="201"/>
      <c r="D37" s="113">
        <v>0</v>
      </c>
      <c r="E37" s="111">
        <v>1500</v>
      </c>
      <c r="F37" s="112">
        <v>1500</v>
      </c>
      <c r="G37" s="37"/>
      <c r="H37" s="36">
        <f>L6小松島・M1阿南・M2吉野川!G25</f>
        <v>0</v>
      </c>
      <c r="I37" s="66">
        <f>L6小松島・M1阿南・M2吉野川!H25</f>
        <v>0</v>
      </c>
      <c r="J37" s="47"/>
      <c r="K37" s="45"/>
      <c r="L37" s="46"/>
    </row>
    <row r="38" spans="1:12" ht="18" customHeight="1">
      <c r="A38" s="134" t="s">
        <v>31</v>
      </c>
      <c r="B38" s="135"/>
      <c r="C38" s="136"/>
      <c r="D38" s="114">
        <f t="shared" ref="D38:F38" si="0">SUM(D17:D37)</f>
        <v>48112</v>
      </c>
      <c r="E38" s="115">
        <f t="shared" si="0"/>
        <v>65265</v>
      </c>
      <c r="F38" s="116">
        <f t="shared" si="0"/>
        <v>117602</v>
      </c>
      <c r="G38" s="9">
        <f>SUM(G17:G37)</f>
        <v>0</v>
      </c>
      <c r="H38" s="10">
        <f>SUM(H17:H37)</f>
        <v>0</v>
      </c>
      <c r="I38" s="11">
        <f>SUM(I17:I37)</f>
        <v>0</v>
      </c>
      <c r="J38" s="9">
        <f t="shared" ref="J38:L38" si="1">SUM(J17:J37)</f>
        <v>0</v>
      </c>
      <c r="K38" s="10">
        <f t="shared" si="1"/>
        <v>0</v>
      </c>
      <c r="L38" s="11">
        <f t="shared" si="1"/>
        <v>0</v>
      </c>
    </row>
    <row r="39" spans="1:12" ht="8.25" customHeight="1"/>
    <row r="40" spans="1:12" ht="16.5" customHeight="1">
      <c r="A40" s="130" t="s">
        <v>243</v>
      </c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</row>
    <row r="41" spans="1:12" ht="15.75" customHeight="1">
      <c r="A41" s="130" t="s">
        <v>289</v>
      </c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</row>
  </sheetData>
  <sheetProtection sheet="1" selectLockedCells="1"/>
  <mergeCells count="71">
    <mergeCell ref="A40:L40"/>
    <mergeCell ref="A41:L41"/>
    <mergeCell ref="A12:C12"/>
    <mergeCell ref="D12:F12"/>
    <mergeCell ref="G12:I12"/>
    <mergeCell ref="J12:L12"/>
    <mergeCell ref="A13:B13"/>
    <mergeCell ref="J13:K13"/>
    <mergeCell ref="D13:E13"/>
    <mergeCell ref="G13:H13"/>
    <mergeCell ref="A22:C22"/>
    <mergeCell ref="A23:C23"/>
    <mergeCell ref="A24:C24"/>
    <mergeCell ref="A25:C25"/>
    <mergeCell ref="A14:L14"/>
    <mergeCell ref="A17:C17"/>
    <mergeCell ref="H8:I8"/>
    <mergeCell ref="J8:L8"/>
    <mergeCell ref="A6:B6"/>
    <mergeCell ref="H7:I7"/>
    <mergeCell ref="J7:L7"/>
    <mergeCell ref="A8:B9"/>
    <mergeCell ref="C9:G9"/>
    <mergeCell ref="H9:I9"/>
    <mergeCell ref="J9:L9"/>
    <mergeCell ref="C8:G8"/>
    <mergeCell ref="C6:G6"/>
    <mergeCell ref="H6:I6"/>
    <mergeCell ref="J6:L6"/>
    <mergeCell ref="A5:B5"/>
    <mergeCell ref="C5:G5"/>
    <mergeCell ref="H5:I5"/>
    <mergeCell ref="J5:K5"/>
    <mergeCell ref="A7:B7"/>
    <mergeCell ref="C7:G7"/>
    <mergeCell ref="A1:L1"/>
    <mergeCell ref="A3:B3"/>
    <mergeCell ref="A4:B4"/>
    <mergeCell ref="C4:G4"/>
    <mergeCell ref="H4:I4"/>
    <mergeCell ref="J4:L4"/>
    <mergeCell ref="C3:F3"/>
    <mergeCell ref="H3:I3"/>
    <mergeCell ref="A2:F2"/>
    <mergeCell ref="H2:L2"/>
    <mergeCell ref="A38:C38"/>
    <mergeCell ref="A15:C15"/>
    <mergeCell ref="A16:C16"/>
    <mergeCell ref="D15:F15"/>
    <mergeCell ref="A31:C31"/>
    <mergeCell ref="A32:C32"/>
    <mergeCell ref="A33:C33"/>
    <mergeCell ref="A34:C34"/>
    <mergeCell ref="A35:C35"/>
    <mergeCell ref="A26:C26"/>
    <mergeCell ref="A27:C27"/>
    <mergeCell ref="A28:C28"/>
    <mergeCell ref="A29:C29"/>
    <mergeCell ref="A30:C30"/>
    <mergeCell ref="A21:C21"/>
    <mergeCell ref="A18:C18"/>
    <mergeCell ref="A37:C37"/>
    <mergeCell ref="J10:L10"/>
    <mergeCell ref="A11:B11"/>
    <mergeCell ref="C10:I10"/>
    <mergeCell ref="A10:B10"/>
    <mergeCell ref="A36:C36"/>
    <mergeCell ref="A19:C19"/>
    <mergeCell ref="A20:C20"/>
    <mergeCell ref="G15:I15"/>
    <mergeCell ref="J15:L15"/>
  </mergeCells>
  <phoneticPr fontId="1"/>
  <conditionalFormatting sqref="G17:I37">
    <cfRule type="cellIs" dxfId="15" priority="2" operator="greaterThan">
      <formula>D17</formula>
    </cfRule>
  </conditionalFormatting>
  <dataValidations count="6">
    <dataValidation type="list" allowBlank="1" showInputMessage="1" showErrorMessage="1" sqref="C983053:G983053 IY983053:JC983053 SU983053:SY983053 ACQ983053:ACU983053 AMM983053:AMQ983053 AWI983053:AWM983053 BGE983053:BGI983053 BQA983053:BQE983053 BZW983053:CAA983053 CJS983053:CJW983053 CTO983053:CTS983053 DDK983053:DDO983053 DNG983053:DNK983053 DXC983053:DXG983053 EGY983053:EHC983053 EQU983053:EQY983053 FAQ983053:FAU983053 FKM983053:FKQ983053 FUI983053:FUM983053 GEE983053:GEI983053 GOA983053:GOE983053 GXW983053:GYA983053 HHS983053:HHW983053 HRO983053:HRS983053 IBK983053:IBO983053 ILG983053:ILK983053 IVC983053:IVG983053 JEY983053:JFC983053 JOU983053:JOY983053 JYQ983053:JYU983053 KIM983053:KIQ983053 KSI983053:KSM983053 LCE983053:LCI983053 LMA983053:LME983053 LVW983053:LWA983053 MFS983053:MFW983053 MPO983053:MPS983053 MZK983053:MZO983053 NJG983053:NJK983053 NTC983053:NTG983053 OCY983053:ODC983053 OMU983053:OMY983053 OWQ983053:OWU983053 PGM983053:PGQ983053 PQI983053:PQM983053 QAE983053:QAI983053 QKA983053:QKE983053 QTW983053:QUA983053 RDS983053:RDW983053 RNO983053:RNS983053 RXK983053:RXO983053 SHG983053:SHK983053 SRC983053:SRG983053 TAY983053:TBC983053 TKU983053:TKY983053 TUQ983053:TUU983053 UEM983053:UEQ983053 UOI983053:UOM983053 UYE983053:UYI983053 VIA983053:VIE983053 VRW983053:VSA983053 WBS983053:WBW983053 WLO983053:WLS983053 WVK983053:WVO983053 C65549:G65549 IY65549:JC65549 SU65549:SY65549 ACQ65549:ACU65549 AMM65549:AMQ65549 AWI65549:AWM65549 BGE65549:BGI65549 BQA65549:BQE65549 BZW65549:CAA65549 CJS65549:CJW65549 CTO65549:CTS65549 DDK65549:DDO65549 DNG65549:DNK65549 DXC65549:DXG65549 EGY65549:EHC65549 EQU65549:EQY65549 FAQ65549:FAU65549 FKM65549:FKQ65549 FUI65549:FUM65549 GEE65549:GEI65549 GOA65549:GOE65549 GXW65549:GYA65549 HHS65549:HHW65549 HRO65549:HRS65549 IBK65549:IBO65549 ILG65549:ILK65549 IVC65549:IVG65549 JEY65549:JFC65549 JOU65549:JOY65549 JYQ65549:JYU65549 KIM65549:KIQ65549 KSI65549:KSM65549 LCE65549:LCI65549 LMA65549:LME65549 LVW65549:LWA65549 MFS65549:MFW65549 MPO65549:MPS65549 MZK65549:MZO65549 NJG65549:NJK65549 NTC65549:NTG65549 OCY65549:ODC65549 OMU65549:OMY65549 OWQ65549:OWU65549 PGM65549:PGQ65549 PQI65549:PQM65549 QAE65549:QAI65549 QKA65549:QKE65549 QTW65549:QUA65549 RDS65549:RDW65549 RNO65549:RNS65549 RXK65549:RXO65549 SHG65549:SHK65549 SRC65549:SRG65549 TAY65549:TBC65549 TKU65549:TKY65549 TUQ65549:TUU65549 UEM65549:UEQ65549 UOI65549:UOM65549 UYE65549:UYI65549 VIA65549:VIE65549 VRW65549:VSA65549 WBS65549:WBW65549 WLO65549:WLS65549 WVK65549:WVO65549 C131085:G131085 IY131085:JC131085 SU131085:SY131085 ACQ131085:ACU131085 AMM131085:AMQ131085 AWI131085:AWM131085 BGE131085:BGI131085 BQA131085:BQE131085 BZW131085:CAA131085 CJS131085:CJW131085 CTO131085:CTS131085 DDK131085:DDO131085 DNG131085:DNK131085 DXC131085:DXG131085 EGY131085:EHC131085 EQU131085:EQY131085 FAQ131085:FAU131085 FKM131085:FKQ131085 FUI131085:FUM131085 GEE131085:GEI131085 GOA131085:GOE131085 GXW131085:GYA131085 HHS131085:HHW131085 HRO131085:HRS131085 IBK131085:IBO131085 ILG131085:ILK131085 IVC131085:IVG131085 JEY131085:JFC131085 JOU131085:JOY131085 JYQ131085:JYU131085 KIM131085:KIQ131085 KSI131085:KSM131085 LCE131085:LCI131085 LMA131085:LME131085 LVW131085:LWA131085 MFS131085:MFW131085 MPO131085:MPS131085 MZK131085:MZO131085 NJG131085:NJK131085 NTC131085:NTG131085 OCY131085:ODC131085 OMU131085:OMY131085 OWQ131085:OWU131085 PGM131085:PGQ131085 PQI131085:PQM131085 QAE131085:QAI131085 QKA131085:QKE131085 QTW131085:QUA131085 RDS131085:RDW131085 RNO131085:RNS131085 RXK131085:RXO131085 SHG131085:SHK131085 SRC131085:SRG131085 TAY131085:TBC131085 TKU131085:TKY131085 TUQ131085:TUU131085 UEM131085:UEQ131085 UOI131085:UOM131085 UYE131085:UYI131085 VIA131085:VIE131085 VRW131085:VSA131085 WBS131085:WBW131085 WLO131085:WLS131085 WVK131085:WVO131085 C196621:G196621 IY196621:JC196621 SU196621:SY196621 ACQ196621:ACU196621 AMM196621:AMQ196621 AWI196621:AWM196621 BGE196621:BGI196621 BQA196621:BQE196621 BZW196621:CAA196621 CJS196621:CJW196621 CTO196621:CTS196621 DDK196621:DDO196621 DNG196621:DNK196621 DXC196621:DXG196621 EGY196621:EHC196621 EQU196621:EQY196621 FAQ196621:FAU196621 FKM196621:FKQ196621 FUI196621:FUM196621 GEE196621:GEI196621 GOA196621:GOE196621 GXW196621:GYA196621 HHS196621:HHW196621 HRO196621:HRS196621 IBK196621:IBO196621 ILG196621:ILK196621 IVC196621:IVG196621 JEY196621:JFC196621 JOU196621:JOY196621 JYQ196621:JYU196621 KIM196621:KIQ196621 KSI196621:KSM196621 LCE196621:LCI196621 LMA196621:LME196621 LVW196621:LWA196621 MFS196621:MFW196621 MPO196621:MPS196621 MZK196621:MZO196621 NJG196621:NJK196621 NTC196621:NTG196621 OCY196621:ODC196621 OMU196621:OMY196621 OWQ196621:OWU196621 PGM196621:PGQ196621 PQI196621:PQM196621 QAE196621:QAI196621 QKA196621:QKE196621 QTW196621:QUA196621 RDS196621:RDW196621 RNO196621:RNS196621 RXK196621:RXO196621 SHG196621:SHK196621 SRC196621:SRG196621 TAY196621:TBC196621 TKU196621:TKY196621 TUQ196621:TUU196621 UEM196621:UEQ196621 UOI196621:UOM196621 UYE196621:UYI196621 VIA196621:VIE196621 VRW196621:VSA196621 WBS196621:WBW196621 WLO196621:WLS196621 WVK196621:WVO196621 C262157:G262157 IY262157:JC262157 SU262157:SY262157 ACQ262157:ACU262157 AMM262157:AMQ262157 AWI262157:AWM262157 BGE262157:BGI262157 BQA262157:BQE262157 BZW262157:CAA262157 CJS262157:CJW262157 CTO262157:CTS262157 DDK262157:DDO262157 DNG262157:DNK262157 DXC262157:DXG262157 EGY262157:EHC262157 EQU262157:EQY262157 FAQ262157:FAU262157 FKM262157:FKQ262157 FUI262157:FUM262157 GEE262157:GEI262157 GOA262157:GOE262157 GXW262157:GYA262157 HHS262157:HHW262157 HRO262157:HRS262157 IBK262157:IBO262157 ILG262157:ILK262157 IVC262157:IVG262157 JEY262157:JFC262157 JOU262157:JOY262157 JYQ262157:JYU262157 KIM262157:KIQ262157 KSI262157:KSM262157 LCE262157:LCI262157 LMA262157:LME262157 LVW262157:LWA262157 MFS262157:MFW262157 MPO262157:MPS262157 MZK262157:MZO262157 NJG262157:NJK262157 NTC262157:NTG262157 OCY262157:ODC262157 OMU262157:OMY262157 OWQ262157:OWU262157 PGM262157:PGQ262157 PQI262157:PQM262157 QAE262157:QAI262157 QKA262157:QKE262157 QTW262157:QUA262157 RDS262157:RDW262157 RNO262157:RNS262157 RXK262157:RXO262157 SHG262157:SHK262157 SRC262157:SRG262157 TAY262157:TBC262157 TKU262157:TKY262157 TUQ262157:TUU262157 UEM262157:UEQ262157 UOI262157:UOM262157 UYE262157:UYI262157 VIA262157:VIE262157 VRW262157:VSA262157 WBS262157:WBW262157 WLO262157:WLS262157 WVK262157:WVO262157 C327693:G327693 IY327693:JC327693 SU327693:SY327693 ACQ327693:ACU327693 AMM327693:AMQ327693 AWI327693:AWM327693 BGE327693:BGI327693 BQA327693:BQE327693 BZW327693:CAA327693 CJS327693:CJW327693 CTO327693:CTS327693 DDK327693:DDO327693 DNG327693:DNK327693 DXC327693:DXG327693 EGY327693:EHC327693 EQU327693:EQY327693 FAQ327693:FAU327693 FKM327693:FKQ327693 FUI327693:FUM327693 GEE327693:GEI327693 GOA327693:GOE327693 GXW327693:GYA327693 HHS327693:HHW327693 HRO327693:HRS327693 IBK327693:IBO327693 ILG327693:ILK327693 IVC327693:IVG327693 JEY327693:JFC327693 JOU327693:JOY327693 JYQ327693:JYU327693 KIM327693:KIQ327693 KSI327693:KSM327693 LCE327693:LCI327693 LMA327693:LME327693 LVW327693:LWA327693 MFS327693:MFW327693 MPO327693:MPS327693 MZK327693:MZO327693 NJG327693:NJK327693 NTC327693:NTG327693 OCY327693:ODC327693 OMU327693:OMY327693 OWQ327693:OWU327693 PGM327693:PGQ327693 PQI327693:PQM327693 QAE327693:QAI327693 QKA327693:QKE327693 QTW327693:QUA327693 RDS327693:RDW327693 RNO327693:RNS327693 RXK327693:RXO327693 SHG327693:SHK327693 SRC327693:SRG327693 TAY327693:TBC327693 TKU327693:TKY327693 TUQ327693:TUU327693 UEM327693:UEQ327693 UOI327693:UOM327693 UYE327693:UYI327693 VIA327693:VIE327693 VRW327693:VSA327693 WBS327693:WBW327693 WLO327693:WLS327693 WVK327693:WVO327693 C393229:G393229 IY393229:JC393229 SU393229:SY393229 ACQ393229:ACU393229 AMM393229:AMQ393229 AWI393229:AWM393229 BGE393229:BGI393229 BQA393229:BQE393229 BZW393229:CAA393229 CJS393229:CJW393229 CTO393229:CTS393229 DDK393229:DDO393229 DNG393229:DNK393229 DXC393229:DXG393229 EGY393229:EHC393229 EQU393229:EQY393229 FAQ393229:FAU393229 FKM393229:FKQ393229 FUI393229:FUM393229 GEE393229:GEI393229 GOA393229:GOE393229 GXW393229:GYA393229 HHS393229:HHW393229 HRO393229:HRS393229 IBK393229:IBO393229 ILG393229:ILK393229 IVC393229:IVG393229 JEY393229:JFC393229 JOU393229:JOY393229 JYQ393229:JYU393229 KIM393229:KIQ393229 KSI393229:KSM393229 LCE393229:LCI393229 LMA393229:LME393229 LVW393229:LWA393229 MFS393229:MFW393229 MPO393229:MPS393229 MZK393229:MZO393229 NJG393229:NJK393229 NTC393229:NTG393229 OCY393229:ODC393229 OMU393229:OMY393229 OWQ393229:OWU393229 PGM393229:PGQ393229 PQI393229:PQM393229 QAE393229:QAI393229 QKA393229:QKE393229 QTW393229:QUA393229 RDS393229:RDW393229 RNO393229:RNS393229 RXK393229:RXO393229 SHG393229:SHK393229 SRC393229:SRG393229 TAY393229:TBC393229 TKU393229:TKY393229 TUQ393229:TUU393229 UEM393229:UEQ393229 UOI393229:UOM393229 UYE393229:UYI393229 VIA393229:VIE393229 VRW393229:VSA393229 WBS393229:WBW393229 WLO393229:WLS393229 WVK393229:WVO393229 C458765:G458765 IY458765:JC458765 SU458765:SY458765 ACQ458765:ACU458765 AMM458765:AMQ458765 AWI458765:AWM458765 BGE458765:BGI458765 BQA458765:BQE458765 BZW458765:CAA458765 CJS458765:CJW458765 CTO458765:CTS458765 DDK458765:DDO458765 DNG458765:DNK458765 DXC458765:DXG458765 EGY458765:EHC458765 EQU458765:EQY458765 FAQ458765:FAU458765 FKM458765:FKQ458765 FUI458765:FUM458765 GEE458765:GEI458765 GOA458765:GOE458765 GXW458765:GYA458765 HHS458765:HHW458765 HRO458765:HRS458765 IBK458765:IBO458765 ILG458765:ILK458765 IVC458765:IVG458765 JEY458765:JFC458765 JOU458765:JOY458765 JYQ458765:JYU458765 KIM458765:KIQ458765 KSI458765:KSM458765 LCE458765:LCI458765 LMA458765:LME458765 LVW458765:LWA458765 MFS458765:MFW458765 MPO458765:MPS458765 MZK458765:MZO458765 NJG458765:NJK458765 NTC458765:NTG458765 OCY458765:ODC458765 OMU458765:OMY458765 OWQ458765:OWU458765 PGM458765:PGQ458765 PQI458765:PQM458765 QAE458765:QAI458765 QKA458765:QKE458765 QTW458765:QUA458765 RDS458765:RDW458765 RNO458765:RNS458765 RXK458765:RXO458765 SHG458765:SHK458765 SRC458765:SRG458765 TAY458765:TBC458765 TKU458765:TKY458765 TUQ458765:TUU458765 UEM458765:UEQ458765 UOI458765:UOM458765 UYE458765:UYI458765 VIA458765:VIE458765 VRW458765:VSA458765 WBS458765:WBW458765 WLO458765:WLS458765 WVK458765:WVO458765 C524301:G524301 IY524301:JC524301 SU524301:SY524301 ACQ524301:ACU524301 AMM524301:AMQ524301 AWI524301:AWM524301 BGE524301:BGI524301 BQA524301:BQE524301 BZW524301:CAA524301 CJS524301:CJW524301 CTO524301:CTS524301 DDK524301:DDO524301 DNG524301:DNK524301 DXC524301:DXG524301 EGY524301:EHC524301 EQU524301:EQY524301 FAQ524301:FAU524301 FKM524301:FKQ524301 FUI524301:FUM524301 GEE524301:GEI524301 GOA524301:GOE524301 GXW524301:GYA524301 HHS524301:HHW524301 HRO524301:HRS524301 IBK524301:IBO524301 ILG524301:ILK524301 IVC524301:IVG524301 JEY524301:JFC524301 JOU524301:JOY524301 JYQ524301:JYU524301 KIM524301:KIQ524301 KSI524301:KSM524301 LCE524301:LCI524301 LMA524301:LME524301 LVW524301:LWA524301 MFS524301:MFW524301 MPO524301:MPS524301 MZK524301:MZO524301 NJG524301:NJK524301 NTC524301:NTG524301 OCY524301:ODC524301 OMU524301:OMY524301 OWQ524301:OWU524301 PGM524301:PGQ524301 PQI524301:PQM524301 QAE524301:QAI524301 QKA524301:QKE524301 QTW524301:QUA524301 RDS524301:RDW524301 RNO524301:RNS524301 RXK524301:RXO524301 SHG524301:SHK524301 SRC524301:SRG524301 TAY524301:TBC524301 TKU524301:TKY524301 TUQ524301:TUU524301 UEM524301:UEQ524301 UOI524301:UOM524301 UYE524301:UYI524301 VIA524301:VIE524301 VRW524301:VSA524301 WBS524301:WBW524301 WLO524301:WLS524301 WVK524301:WVO524301 C589837:G589837 IY589837:JC589837 SU589837:SY589837 ACQ589837:ACU589837 AMM589837:AMQ589837 AWI589837:AWM589837 BGE589837:BGI589837 BQA589837:BQE589837 BZW589837:CAA589837 CJS589837:CJW589837 CTO589837:CTS589837 DDK589837:DDO589837 DNG589837:DNK589837 DXC589837:DXG589837 EGY589837:EHC589837 EQU589837:EQY589837 FAQ589837:FAU589837 FKM589837:FKQ589837 FUI589837:FUM589837 GEE589837:GEI589837 GOA589837:GOE589837 GXW589837:GYA589837 HHS589837:HHW589837 HRO589837:HRS589837 IBK589837:IBO589837 ILG589837:ILK589837 IVC589837:IVG589837 JEY589837:JFC589837 JOU589837:JOY589837 JYQ589837:JYU589837 KIM589837:KIQ589837 KSI589837:KSM589837 LCE589837:LCI589837 LMA589837:LME589837 LVW589837:LWA589837 MFS589837:MFW589837 MPO589837:MPS589837 MZK589837:MZO589837 NJG589837:NJK589837 NTC589837:NTG589837 OCY589837:ODC589837 OMU589837:OMY589837 OWQ589837:OWU589837 PGM589837:PGQ589837 PQI589837:PQM589837 QAE589837:QAI589837 QKA589837:QKE589837 QTW589837:QUA589837 RDS589837:RDW589837 RNO589837:RNS589837 RXK589837:RXO589837 SHG589837:SHK589837 SRC589837:SRG589837 TAY589837:TBC589837 TKU589837:TKY589837 TUQ589837:TUU589837 UEM589837:UEQ589837 UOI589837:UOM589837 UYE589837:UYI589837 VIA589837:VIE589837 VRW589837:VSA589837 WBS589837:WBW589837 WLO589837:WLS589837 WVK589837:WVO589837 C655373:G655373 IY655373:JC655373 SU655373:SY655373 ACQ655373:ACU655373 AMM655373:AMQ655373 AWI655373:AWM655373 BGE655373:BGI655373 BQA655373:BQE655373 BZW655373:CAA655373 CJS655373:CJW655373 CTO655373:CTS655373 DDK655373:DDO655373 DNG655373:DNK655373 DXC655373:DXG655373 EGY655373:EHC655373 EQU655373:EQY655373 FAQ655373:FAU655373 FKM655373:FKQ655373 FUI655373:FUM655373 GEE655373:GEI655373 GOA655373:GOE655373 GXW655373:GYA655373 HHS655373:HHW655373 HRO655373:HRS655373 IBK655373:IBO655373 ILG655373:ILK655373 IVC655373:IVG655373 JEY655373:JFC655373 JOU655373:JOY655373 JYQ655373:JYU655373 KIM655373:KIQ655373 KSI655373:KSM655373 LCE655373:LCI655373 LMA655373:LME655373 LVW655373:LWA655373 MFS655373:MFW655373 MPO655373:MPS655373 MZK655373:MZO655373 NJG655373:NJK655373 NTC655373:NTG655373 OCY655373:ODC655373 OMU655373:OMY655373 OWQ655373:OWU655373 PGM655373:PGQ655373 PQI655373:PQM655373 QAE655373:QAI655373 QKA655373:QKE655373 QTW655373:QUA655373 RDS655373:RDW655373 RNO655373:RNS655373 RXK655373:RXO655373 SHG655373:SHK655373 SRC655373:SRG655373 TAY655373:TBC655373 TKU655373:TKY655373 TUQ655373:TUU655373 UEM655373:UEQ655373 UOI655373:UOM655373 UYE655373:UYI655373 VIA655373:VIE655373 VRW655373:VSA655373 WBS655373:WBW655373 WLO655373:WLS655373 WVK655373:WVO655373 C720909:G720909 IY720909:JC720909 SU720909:SY720909 ACQ720909:ACU720909 AMM720909:AMQ720909 AWI720909:AWM720909 BGE720909:BGI720909 BQA720909:BQE720909 BZW720909:CAA720909 CJS720909:CJW720909 CTO720909:CTS720909 DDK720909:DDO720909 DNG720909:DNK720909 DXC720909:DXG720909 EGY720909:EHC720909 EQU720909:EQY720909 FAQ720909:FAU720909 FKM720909:FKQ720909 FUI720909:FUM720909 GEE720909:GEI720909 GOA720909:GOE720909 GXW720909:GYA720909 HHS720909:HHW720909 HRO720909:HRS720909 IBK720909:IBO720909 ILG720909:ILK720909 IVC720909:IVG720909 JEY720909:JFC720909 JOU720909:JOY720909 JYQ720909:JYU720909 KIM720909:KIQ720909 KSI720909:KSM720909 LCE720909:LCI720909 LMA720909:LME720909 LVW720909:LWA720909 MFS720909:MFW720909 MPO720909:MPS720909 MZK720909:MZO720909 NJG720909:NJK720909 NTC720909:NTG720909 OCY720909:ODC720909 OMU720909:OMY720909 OWQ720909:OWU720909 PGM720909:PGQ720909 PQI720909:PQM720909 QAE720909:QAI720909 QKA720909:QKE720909 QTW720909:QUA720909 RDS720909:RDW720909 RNO720909:RNS720909 RXK720909:RXO720909 SHG720909:SHK720909 SRC720909:SRG720909 TAY720909:TBC720909 TKU720909:TKY720909 TUQ720909:TUU720909 UEM720909:UEQ720909 UOI720909:UOM720909 UYE720909:UYI720909 VIA720909:VIE720909 VRW720909:VSA720909 WBS720909:WBW720909 WLO720909:WLS720909 WVK720909:WVO720909 C786445:G786445 IY786445:JC786445 SU786445:SY786445 ACQ786445:ACU786445 AMM786445:AMQ786445 AWI786445:AWM786445 BGE786445:BGI786445 BQA786445:BQE786445 BZW786445:CAA786445 CJS786445:CJW786445 CTO786445:CTS786445 DDK786445:DDO786445 DNG786445:DNK786445 DXC786445:DXG786445 EGY786445:EHC786445 EQU786445:EQY786445 FAQ786445:FAU786445 FKM786445:FKQ786445 FUI786445:FUM786445 GEE786445:GEI786445 GOA786445:GOE786445 GXW786445:GYA786445 HHS786445:HHW786445 HRO786445:HRS786445 IBK786445:IBO786445 ILG786445:ILK786445 IVC786445:IVG786445 JEY786445:JFC786445 JOU786445:JOY786445 JYQ786445:JYU786445 KIM786445:KIQ786445 KSI786445:KSM786445 LCE786445:LCI786445 LMA786445:LME786445 LVW786445:LWA786445 MFS786445:MFW786445 MPO786445:MPS786445 MZK786445:MZO786445 NJG786445:NJK786445 NTC786445:NTG786445 OCY786445:ODC786445 OMU786445:OMY786445 OWQ786445:OWU786445 PGM786445:PGQ786445 PQI786445:PQM786445 QAE786445:QAI786445 QKA786445:QKE786445 QTW786445:QUA786445 RDS786445:RDW786445 RNO786445:RNS786445 RXK786445:RXO786445 SHG786445:SHK786445 SRC786445:SRG786445 TAY786445:TBC786445 TKU786445:TKY786445 TUQ786445:TUU786445 UEM786445:UEQ786445 UOI786445:UOM786445 UYE786445:UYI786445 VIA786445:VIE786445 VRW786445:VSA786445 WBS786445:WBW786445 WLO786445:WLS786445 WVK786445:WVO786445 C851981:G851981 IY851981:JC851981 SU851981:SY851981 ACQ851981:ACU851981 AMM851981:AMQ851981 AWI851981:AWM851981 BGE851981:BGI851981 BQA851981:BQE851981 BZW851981:CAA851981 CJS851981:CJW851981 CTO851981:CTS851981 DDK851981:DDO851981 DNG851981:DNK851981 DXC851981:DXG851981 EGY851981:EHC851981 EQU851981:EQY851981 FAQ851981:FAU851981 FKM851981:FKQ851981 FUI851981:FUM851981 GEE851981:GEI851981 GOA851981:GOE851981 GXW851981:GYA851981 HHS851981:HHW851981 HRO851981:HRS851981 IBK851981:IBO851981 ILG851981:ILK851981 IVC851981:IVG851981 JEY851981:JFC851981 JOU851981:JOY851981 JYQ851981:JYU851981 KIM851981:KIQ851981 KSI851981:KSM851981 LCE851981:LCI851981 LMA851981:LME851981 LVW851981:LWA851981 MFS851981:MFW851981 MPO851981:MPS851981 MZK851981:MZO851981 NJG851981:NJK851981 NTC851981:NTG851981 OCY851981:ODC851981 OMU851981:OMY851981 OWQ851981:OWU851981 PGM851981:PGQ851981 PQI851981:PQM851981 QAE851981:QAI851981 QKA851981:QKE851981 QTW851981:QUA851981 RDS851981:RDW851981 RNO851981:RNS851981 RXK851981:RXO851981 SHG851981:SHK851981 SRC851981:SRG851981 TAY851981:TBC851981 TKU851981:TKY851981 TUQ851981:TUU851981 UEM851981:UEQ851981 UOI851981:UOM851981 UYE851981:UYI851981 VIA851981:VIE851981 VRW851981:VSA851981 WBS851981:WBW851981 WLO851981:WLS851981 WVK851981:WVO851981 C917517:G917517 IY917517:JC917517 SU917517:SY917517 ACQ917517:ACU917517 AMM917517:AMQ917517 AWI917517:AWM917517 BGE917517:BGI917517 BQA917517:BQE917517 BZW917517:CAA917517 CJS917517:CJW917517 CTO917517:CTS917517 DDK917517:DDO917517 DNG917517:DNK917517 DXC917517:DXG917517 EGY917517:EHC917517 EQU917517:EQY917517 FAQ917517:FAU917517 FKM917517:FKQ917517 FUI917517:FUM917517 GEE917517:GEI917517 GOA917517:GOE917517 GXW917517:GYA917517 HHS917517:HHW917517 HRO917517:HRS917517 IBK917517:IBO917517 ILG917517:ILK917517 IVC917517:IVG917517 JEY917517:JFC917517 JOU917517:JOY917517 JYQ917517:JYU917517 KIM917517:KIQ917517 KSI917517:KSM917517 LCE917517:LCI917517 LMA917517:LME917517 LVW917517:LWA917517 MFS917517:MFW917517 MPO917517:MPS917517 MZK917517:MZO917517 NJG917517:NJK917517 NTC917517:NTG917517 OCY917517:ODC917517 OMU917517:OMY917517 OWQ917517:OWU917517 PGM917517:PGQ917517 PQI917517:PQM917517 QAE917517:QAI917517 QKA917517:QKE917517 QTW917517:QUA917517 RDS917517:RDW917517 RNO917517:RNS917517 RXK917517:RXO917517 SHG917517:SHK917517 SRC917517:SRG917517 TAY917517:TBC917517 TKU917517:TKY917517 TUQ917517:TUU917517 UEM917517:UEQ917517 UOI917517:UOM917517 UYE917517:UYI917517 VIA917517:VIE917517 VRW917517:VSA917517 WBS917517:WBW917517 WLO917517:WLS917517 WVK917517:WVO917517 WVK9:WVO9 IY9:JC9 SU9:SY9 ACQ9:ACU9 AMM9:AMQ9 AWI9:AWM9 BGE9:BGI9 BQA9:BQE9 BZW9:CAA9 CJS9:CJW9 CTO9:CTS9 DDK9:DDO9 DNG9:DNK9 DXC9:DXG9 EGY9:EHC9 EQU9:EQY9 FAQ9:FAU9 FKM9:FKQ9 FUI9:FUM9 GEE9:GEI9 GOA9:GOE9 GXW9:GYA9 HHS9:HHW9 HRO9:HRS9 IBK9:IBO9 ILG9:ILK9 IVC9:IVG9 JEY9:JFC9 JOU9:JOY9 JYQ9:JYU9 KIM9:KIQ9 KSI9:KSM9 LCE9:LCI9 LMA9:LME9 LVW9:LWA9 MFS9:MFW9 MPO9:MPS9 MZK9:MZO9 NJG9:NJK9 NTC9:NTG9 OCY9:ODC9 OMU9:OMY9 OWQ9:OWU9 PGM9:PGQ9 PQI9:PQM9 QAE9:QAI9 QKA9:QKE9 QTW9:QUA9 RDS9:RDW9 RNO9:RNS9 RXK9:RXO9 SHG9:SHK9 SRC9:SRG9 TAY9:TBC9 TKU9:TKY9 TUQ9:TUU9 UEM9:UEQ9 UOI9:UOM9 UYE9:UYI9 VIA9:VIE9 VRW9:VSA9 WBS9:WBW9 WLO9:WLS9" xr:uid="{CA0529AB-F9BD-482B-9DE9-CAEBB9B25C1F}">
      <formula1>"B5,A4,B4,A3,その他(詳細は右欄へご記入ください)"</formula1>
    </dataValidation>
    <dataValidation type="list" allowBlank="1" showInputMessage="1" showErrorMessage="1" sqref="J3 C11 G11 J11" xr:uid="{942BB0C0-0FEA-488D-B6C0-80A1943FBB3A}">
      <formula1>"1月,2月,3月,4月,5月,6月,7月,8月,9月,10月,11月,12月"</formula1>
    </dataValidation>
    <dataValidation type="list" allowBlank="1" showInputMessage="1" showErrorMessage="1" sqref="K3 D11 H11 K11" xr:uid="{75A888F6-294F-4B26-B137-5BB2771050F9}">
      <formula1>"1日,2日,3日,4日,5日,6日,7日,8日,9日,10日,11日,12日,13日,14日,15日,16日,17日,18日,19日,20日,21日,22日,23日,24日,25日,26日,27日,28日,29日,30日,31日"</formula1>
    </dataValidation>
    <dataValidation type="list" allowBlank="1" showInputMessage="1" showErrorMessage="1" sqref="L3 E11 I11 L11" xr:uid="{1700CDFB-9E48-4D74-922B-FCBC1B6CDBF9}">
      <formula1>"(月),(火),(水),(木),(金),(土),(日)"</formula1>
    </dataValidation>
    <dataValidation type="whole" allowBlank="1" showInputMessage="1" showErrorMessage="1" sqref="J17:L36 K37:L37" xr:uid="{141D3FCD-6E12-4C29-96A9-FC7F22D6DC2B}">
      <formula1>1</formula1>
      <formula2>D17</formula2>
    </dataValidation>
    <dataValidation type="list" showInputMessage="1" showErrorMessage="1" sqref="H3:I3" xr:uid="{F6DB08C4-FDB0-4C46-974A-3B9F378A03DF}">
      <formula1>"2024年,2025年,2026年,2027年,2028年"</formula1>
    </dataValidation>
  </dataValidations>
  <hyperlinks>
    <hyperlink ref="A17:C17" location="'A加茂名、B加茂'!A1" display="A.加茂名エリア" xr:uid="{0A94A921-42B7-44A8-942C-5F0FEC0CF72F}"/>
    <hyperlink ref="A18:C18" location="'A加茂名、B加茂'!A1" display="B.加茂エリア" xr:uid="{11A0E4D6-AEA2-42F8-8026-AF3CA3525B6A}"/>
    <hyperlink ref="A19:C19" location="'C佐古、D渭北'!A1" display="C.佐古エリア" xr:uid="{0DD919A2-9796-4AF4-91D0-3ABB604116A8}"/>
    <hyperlink ref="A20:C20" location="'C佐古、D渭北'!A1" display="D.渭北エリア" xr:uid="{969D7A8E-B466-416A-B0F9-F4B3CBEB9286}"/>
    <hyperlink ref="A21:C21" location="'E渭東、F沖洲'!A1" display="E.渭東エリア" xr:uid="{1540D08B-FA2F-40AC-A491-30441EE587A3}"/>
    <hyperlink ref="A22:C22" location="'E渭東、F沖洲'!A1" display="F.沖洲エリア" xr:uid="{1CC36A51-2CBF-49A3-AAA5-4756C7D34DD7}"/>
    <hyperlink ref="A23:C23" location="G内町!A1" display="G.内町エリア" xr:uid="{DB86836A-B544-471C-A12A-C682119BCF93}"/>
    <hyperlink ref="A24:C24" location="H昭和!A1" display="H.昭和エリア" xr:uid="{7BB4CB51-A055-49AF-B34D-E891BF25DA66}"/>
    <hyperlink ref="A25:C25" location="I八万!A1" display="I.八万エリア" xr:uid="{69C18D5D-F90C-4167-80AB-2EF8608CCC73}"/>
    <hyperlink ref="A26:C26" location="J津田!A1" display="J.津田エリア" xr:uid="{D703EB98-BCB2-4F6D-8C04-77C5B60B81C2}"/>
    <hyperlink ref="A28:C28" location="K1川内・K2応神・K3国府!A1" display="K2.応神エリア" xr:uid="{5FDD73CC-6D03-412A-88D0-00A139C63E62}"/>
    <hyperlink ref="A29:C29" location="K1川内・K2応神・K3国府!A1" display="K3.国府エリア" xr:uid="{CE7C25B5-D1E8-498D-A8EA-9817731651C4}"/>
    <hyperlink ref="A30:C30" location="L1石井・L2北島・L3松茂・L4藍住・L5鳴門!A1" display="L1.石井エリア" xr:uid="{27DFF086-1D81-48B8-9F58-F0F67D54D49A}"/>
    <hyperlink ref="A31:C31" location="L1石井・L2北島・L3松茂・L4藍住・L5鳴門!A1" display="L2.北島エリア" xr:uid="{F98CDA1C-E690-4268-8C90-78E90DB2EC95}"/>
    <hyperlink ref="A32:C32" location="L1石井・L2北島・L3松茂・L4藍住・L5鳴門!A1" display="L3.松茂エリア" xr:uid="{C973A48F-8620-456B-BFCE-06687FFB0C35}"/>
    <hyperlink ref="A33:C33" location="L1石井・L2北島・L3松茂・L4藍住・L5鳴門!A1" display="L4.藍住エリア" xr:uid="{A4A4A45E-C0CA-442D-9CD0-FAEB0C34DCDA}"/>
    <hyperlink ref="A34:C34" location="L1石井・L2北島・L3松茂・L4藍住・L5鳴門!A1" display="L5.鳴門エリア" xr:uid="{FD5E9C8E-7465-4169-B213-5271A9114472}"/>
    <hyperlink ref="A35:C35" location="L6小松島・M1阿南!A1" display="L6.小松島エリア" xr:uid="{528064F6-C8D4-4CB4-B4ED-0307B13413DE}"/>
    <hyperlink ref="A36:C36" location="L6小松島・M1阿南!A1" display="M1.阿南エリア" xr:uid="{49E207A0-181A-496D-A310-EEC728E2FFDF}"/>
    <hyperlink ref="A37:C37" location="L6小松島・M1阿南!A1" display="M1.阿南エリア" xr:uid="{1480276A-3EDF-4225-B39E-6335D7FE0B60}"/>
    <hyperlink ref="A27:C27" location="K1川内・K2応神・K3国府!A1" display="K1.川内エリア" xr:uid="{2E98EFF2-5265-43A6-AFD4-D33D3ECE1CBD}"/>
  </hyperlinks>
  <printOptions horizontalCentered="1" verticalCentered="1"/>
  <pageMargins left="0.31496062992125984" right="0.11811023622047245" top="0.27559055118110237" bottom="0.15748031496062992" header="0.31496062992125984" footer="0.31496062992125984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4" r:id="rId4" name="Check Box 20">
              <controlPr defaultSize="0" autoFill="0" autoLine="0" autoPict="0">
                <anchor moveWithCells="1">
                  <from>
                    <xdr:col>9</xdr:col>
                    <xdr:colOff>25400</xdr:colOff>
                    <xdr:row>7</xdr:row>
                    <xdr:rowOff>63500</xdr:rowOff>
                  </from>
                  <to>
                    <xdr:col>9</xdr:col>
                    <xdr:colOff>292100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5" name="Check Box 24">
              <controlPr defaultSize="0" autoFill="0" autoLine="0" autoPict="0">
                <anchor moveWithCells="1">
                  <from>
                    <xdr:col>10</xdr:col>
                    <xdr:colOff>0</xdr:colOff>
                    <xdr:row>7</xdr:row>
                    <xdr:rowOff>63500</xdr:rowOff>
                  </from>
                  <to>
                    <xdr:col>10</xdr:col>
                    <xdr:colOff>266700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6" name="Check Box 25">
              <controlPr defaultSize="0" autoFill="0" autoLine="0" autoPict="0">
                <anchor moveWithCells="1">
                  <from>
                    <xdr:col>9</xdr:col>
                    <xdr:colOff>25400</xdr:colOff>
                    <xdr:row>8</xdr:row>
                    <xdr:rowOff>63500</xdr:rowOff>
                  </from>
                  <to>
                    <xdr:col>9</xdr:col>
                    <xdr:colOff>292100</xdr:colOff>
                    <xdr:row>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7" name="Check Box 26">
              <controlPr defaultSize="0" autoFill="0" autoLine="0" autoPict="0">
                <anchor moveWithCells="1">
                  <from>
                    <xdr:col>10</xdr:col>
                    <xdr:colOff>0</xdr:colOff>
                    <xdr:row>8</xdr:row>
                    <xdr:rowOff>63500</xdr:rowOff>
                  </from>
                  <to>
                    <xdr:col>10</xdr:col>
                    <xdr:colOff>266700</xdr:colOff>
                    <xdr:row>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8" name="Check Box 27">
              <controlPr defaultSize="0" autoFill="0" autoLine="0" autoPict="0">
                <anchor moveWithCells="1">
                  <from>
                    <xdr:col>10</xdr:col>
                    <xdr:colOff>533400</xdr:colOff>
                    <xdr:row>8</xdr:row>
                    <xdr:rowOff>63500</xdr:rowOff>
                  </from>
                  <to>
                    <xdr:col>11</xdr:col>
                    <xdr:colOff>215900</xdr:colOff>
                    <xdr:row>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9" name="Check Box 33">
              <controlPr defaultSize="0" autoFill="0" autoLine="0" autoPict="0">
                <anchor moveWithCells="1">
                  <from>
                    <xdr:col>2</xdr:col>
                    <xdr:colOff>38100</xdr:colOff>
                    <xdr:row>7</xdr:row>
                    <xdr:rowOff>63500</xdr:rowOff>
                  </from>
                  <to>
                    <xdr:col>2</xdr:col>
                    <xdr:colOff>304800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0" name="Check Box 34">
              <controlPr defaultSize="0" autoFill="0" autoLine="0" autoPict="0">
                <anchor moveWithCells="1">
                  <from>
                    <xdr:col>2</xdr:col>
                    <xdr:colOff>508000</xdr:colOff>
                    <xdr:row>7</xdr:row>
                    <xdr:rowOff>63500</xdr:rowOff>
                  </from>
                  <to>
                    <xdr:col>3</xdr:col>
                    <xdr:colOff>190500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1" name="Check Box 35">
              <controlPr defaultSize="0" autoFill="0" autoLine="0" autoPict="0">
                <anchor moveWithCells="1">
                  <from>
                    <xdr:col>3</xdr:col>
                    <xdr:colOff>406400</xdr:colOff>
                    <xdr:row>7</xdr:row>
                    <xdr:rowOff>63500</xdr:rowOff>
                  </from>
                  <to>
                    <xdr:col>4</xdr:col>
                    <xdr:colOff>76200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2" name="Check Box 36">
              <controlPr defaultSize="0" autoFill="0" autoLine="0" autoPict="0">
                <anchor moveWithCells="1">
                  <from>
                    <xdr:col>4</xdr:col>
                    <xdr:colOff>279400</xdr:colOff>
                    <xdr:row>7</xdr:row>
                    <xdr:rowOff>63500</xdr:rowOff>
                  </from>
                  <to>
                    <xdr:col>4</xdr:col>
                    <xdr:colOff>533400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3" name="Check Box 37">
              <controlPr defaultSize="0" autoFill="0" autoLine="0" autoPict="0">
                <anchor moveWithCells="1">
                  <from>
                    <xdr:col>5</xdr:col>
                    <xdr:colOff>165100</xdr:colOff>
                    <xdr:row>7</xdr:row>
                    <xdr:rowOff>63500</xdr:rowOff>
                  </from>
                  <to>
                    <xdr:col>5</xdr:col>
                    <xdr:colOff>431800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4" name="Check Box 38">
              <controlPr defaultSize="0" autoFill="0" autoLine="0" autoPict="0">
                <anchor moveWithCells="1">
                  <from>
                    <xdr:col>6</xdr:col>
                    <xdr:colOff>0</xdr:colOff>
                    <xdr:row>7</xdr:row>
                    <xdr:rowOff>63500</xdr:rowOff>
                  </from>
                  <to>
                    <xdr:col>6</xdr:col>
                    <xdr:colOff>266700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5" name="Check Box 39">
              <controlPr defaultSize="0" autoFill="0" autoLine="0" autoPict="0">
                <anchor moveWithCells="1">
                  <from>
                    <xdr:col>2</xdr:col>
                    <xdr:colOff>38100</xdr:colOff>
                    <xdr:row>8</xdr:row>
                    <xdr:rowOff>63500</xdr:rowOff>
                  </from>
                  <to>
                    <xdr:col>2</xdr:col>
                    <xdr:colOff>304800</xdr:colOff>
                    <xdr:row>8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82783-E6CE-49B7-A3F9-09F4F0523551}">
  <sheetPr codeName="Sheet2"/>
  <dimension ref="B28:J37"/>
  <sheetViews>
    <sheetView zoomScale="80" zoomScaleNormal="80" workbookViewId="0">
      <selection activeCell="F36" sqref="F36:G37"/>
    </sheetView>
  </sheetViews>
  <sheetFormatPr baseColWidth="10" defaultColWidth="8.83203125" defaultRowHeight="18"/>
  <cols>
    <col min="8" max="8" width="2" customWidth="1"/>
  </cols>
  <sheetData>
    <row r="28" spans="2:2">
      <c r="B28" s="119"/>
    </row>
    <row r="36" spans="6:10" ht="27">
      <c r="F36" s="211" t="s">
        <v>621</v>
      </c>
      <c r="G36" s="211"/>
      <c r="H36" s="120"/>
      <c r="I36" s="211" t="s">
        <v>622</v>
      </c>
      <c r="J36" s="211"/>
    </row>
    <row r="37" spans="6:10" ht="27">
      <c r="F37" s="211"/>
      <c r="G37" s="211"/>
      <c r="H37" s="120"/>
      <c r="I37" s="211"/>
      <c r="J37" s="211"/>
    </row>
  </sheetData>
  <mergeCells count="2">
    <mergeCell ref="F36:G37"/>
    <mergeCell ref="I36:J37"/>
  </mergeCells>
  <phoneticPr fontId="1"/>
  <hyperlinks>
    <hyperlink ref="F36:G37" r:id="rId1" display="旧市内MAP" xr:uid="{1724711B-86A0-49E0-BC7D-051056296BCE}"/>
    <hyperlink ref="I36:J37" r:id="rId2" display="郊外MAP" xr:uid="{4DCB4C8A-F8E6-4369-B2DC-504F61D18E51}"/>
  </hyperlinks>
  <printOptions horizontalCentered="1"/>
  <pageMargins left="0.51181102362204722" right="0.11811023622047245" top="0.74803149606299213" bottom="0.74803149606299213" header="0.31496062992125984" footer="0.31496062992125984"/>
  <pageSetup paperSize="9" scale="95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A19F8-AB03-4C54-9D87-A20F18B77671}">
  <sheetPr codeName="Sheet3"/>
  <dimension ref="A1:H50"/>
  <sheetViews>
    <sheetView showZeros="0" zoomScale="90" zoomScaleNormal="90" workbookViewId="0">
      <pane ySplit="1" topLeftCell="A2" activePane="bottomLeft" state="frozen"/>
      <selection pane="bottomLeft" activeCell="H5" sqref="H5"/>
    </sheetView>
  </sheetViews>
  <sheetFormatPr baseColWidth="10" defaultColWidth="9" defaultRowHeight="14"/>
  <cols>
    <col min="1" max="1" width="6.6640625" style="8" bestFit="1" customWidth="1"/>
    <col min="2" max="2" width="39.1640625" style="2" customWidth="1"/>
    <col min="3" max="8" width="5.5" style="2" customWidth="1"/>
    <col min="9" max="16384" width="9" style="2"/>
  </cols>
  <sheetData>
    <row r="1" spans="1:8" ht="25" customHeight="1">
      <c r="A1" s="212" t="s">
        <v>307</v>
      </c>
      <c r="B1" s="212"/>
      <c r="C1" s="212"/>
      <c r="D1" s="212"/>
      <c r="E1" s="212"/>
      <c r="F1" s="212"/>
      <c r="G1" s="212"/>
      <c r="H1" s="212"/>
    </row>
    <row r="2" spans="1:8" ht="21" customHeight="1">
      <c r="A2" s="218" t="s">
        <v>32</v>
      </c>
      <c r="B2" s="218"/>
    </row>
    <row r="3" spans="1:8" ht="12.75" customHeight="1">
      <c r="A3" s="68" t="s">
        <v>33</v>
      </c>
      <c r="B3" s="216" t="s">
        <v>34</v>
      </c>
      <c r="C3" s="213" t="s">
        <v>306</v>
      </c>
      <c r="D3" s="214"/>
      <c r="E3" s="215"/>
      <c r="F3" s="213" t="s">
        <v>35</v>
      </c>
      <c r="G3" s="214"/>
      <c r="H3" s="215"/>
    </row>
    <row r="4" spans="1:8" ht="12.75" customHeight="1">
      <c r="A4" s="69" t="s">
        <v>36</v>
      </c>
      <c r="B4" s="217"/>
      <c r="C4" s="70" t="s">
        <v>8</v>
      </c>
      <c r="D4" s="71" t="s">
        <v>9</v>
      </c>
      <c r="E4" s="72" t="s">
        <v>10</v>
      </c>
      <c r="F4" s="70" t="s">
        <v>8</v>
      </c>
      <c r="G4" s="71" t="s">
        <v>9</v>
      </c>
      <c r="H4" s="72" t="s">
        <v>10</v>
      </c>
    </row>
    <row r="5" spans="1:8" ht="13.5" customHeight="1">
      <c r="A5" s="14" t="s">
        <v>37</v>
      </c>
      <c r="B5" s="15" t="s">
        <v>38</v>
      </c>
      <c r="C5" s="103">
        <v>385</v>
      </c>
      <c r="D5" s="103">
        <v>60</v>
      </c>
      <c r="E5" s="103">
        <v>454</v>
      </c>
      <c r="F5" s="38"/>
      <c r="G5" s="39"/>
      <c r="H5" s="40"/>
    </row>
    <row r="6" spans="1:8" ht="13.5" customHeight="1">
      <c r="A6" s="14" t="s">
        <v>39</v>
      </c>
      <c r="B6" s="15" t="s">
        <v>40</v>
      </c>
      <c r="C6" s="103">
        <v>189</v>
      </c>
      <c r="D6" s="103">
        <v>226</v>
      </c>
      <c r="E6" s="103">
        <v>427</v>
      </c>
      <c r="F6" s="38"/>
      <c r="G6" s="39"/>
      <c r="H6" s="40"/>
    </row>
    <row r="7" spans="1:8" ht="13.5" customHeight="1">
      <c r="A7" s="14" t="s">
        <v>41</v>
      </c>
      <c r="B7" s="15" t="s">
        <v>40</v>
      </c>
      <c r="C7" s="103">
        <v>432</v>
      </c>
      <c r="D7" s="103">
        <v>150</v>
      </c>
      <c r="E7" s="103">
        <v>597</v>
      </c>
      <c r="F7" s="38"/>
      <c r="G7" s="39"/>
      <c r="H7" s="40"/>
    </row>
    <row r="8" spans="1:8" ht="13.5" customHeight="1">
      <c r="A8" s="14" t="s">
        <v>42</v>
      </c>
      <c r="B8" s="15" t="s">
        <v>43</v>
      </c>
      <c r="C8" s="103">
        <v>352</v>
      </c>
      <c r="D8" s="103">
        <v>126</v>
      </c>
      <c r="E8" s="103">
        <v>478</v>
      </c>
      <c r="F8" s="38"/>
      <c r="G8" s="39"/>
      <c r="H8" s="40"/>
    </row>
    <row r="9" spans="1:8" ht="13.5" customHeight="1">
      <c r="A9" s="14" t="s">
        <v>44</v>
      </c>
      <c r="B9" s="15" t="s">
        <v>43</v>
      </c>
      <c r="C9" s="103">
        <v>329</v>
      </c>
      <c r="D9" s="103">
        <v>361</v>
      </c>
      <c r="E9" s="103">
        <v>696</v>
      </c>
      <c r="F9" s="38"/>
      <c r="G9" s="39"/>
      <c r="H9" s="40"/>
    </row>
    <row r="10" spans="1:8" ht="13.5" customHeight="1">
      <c r="A10" s="14" t="s">
        <v>45</v>
      </c>
      <c r="B10" s="15" t="s">
        <v>46</v>
      </c>
      <c r="C10" s="103">
        <v>171</v>
      </c>
      <c r="D10" s="103">
        <v>43</v>
      </c>
      <c r="E10" s="103">
        <v>224</v>
      </c>
      <c r="F10" s="38"/>
      <c r="G10" s="39"/>
      <c r="H10" s="40"/>
    </row>
    <row r="11" spans="1:8" ht="13.5" customHeight="1">
      <c r="A11" s="14" t="s">
        <v>47</v>
      </c>
      <c r="B11" s="15" t="s">
        <v>48</v>
      </c>
      <c r="C11" s="103">
        <v>223</v>
      </c>
      <c r="D11" s="103">
        <v>172</v>
      </c>
      <c r="E11" s="103">
        <v>400</v>
      </c>
      <c r="F11" s="38"/>
      <c r="G11" s="39"/>
      <c r="H11" s="40"/>
    </row>
    <row r="12" spans="1:8" ht="13.5" customHeight="1">
      <c r="A12" s="14" t="s">
        <v>49</v>
      </c>
      <c r="B12" s="15" t="s">
        <v>50</v>
      </c>
      <c r="C12" s="103">
        <v>146</v>
      </c>
      <c r="D12" s="103">
        <v>10</v>
      </c>
      <c r="E12" s="103">
        <v>159</v>
      </c>
      <c r="F12" s="38"/>
      <c r="G12" s="39"/>
      <c r="H12" s="40"/>
    </row>
    <row r="13" spans="1:8" ht="13.5" customHeight="1">
      <c r="A13" s="14" t="s">
        <v>51</v>
      </c>
      <c r="B13" s="15" t="s">
        <v>52</v>
      </c>
      <c r="C13" s="103">
        <v>232</v>
      </c>
      <c r="D13" s="103">
        <v>265</v>
      </c>
      <c r="E13" s="103">
        <v>513</v>
      </c>
      <c r="F13" s="38"/>
      <c r="G13" s="39"/>
      <c r="H13" s="40"/>
    </row>
    <row r="14" spans="1:8" ht="13.5" customHeight="1">
      <c r="A14" s="14" t="s">
        <v>53</v>
      </c>
      <c r="B14" s="15" t="s">
        <v>54</v>
      </c>
      <c r="C14" s="103">
        <v>126</v>
      </c>
      <c r="D14" s="103">
        <v>508</v>
      </c>
      <c r="E14" s="103">
        <v>634</v>
      </c>
      <c r="F14" s="38"/>
      <c r="G14" s="39"/>
      <c r="H14" s="40"/>
    </row>
    <row r="15" spans="1:8" ht="13.5" customHeight="1">
      <c r="A15" s="14" t="s">
        <v>55</v>
      </c>
      <c r="B15" s="15" t="s">
        <v>56</v>
      </c>
      <c r="C15" s="103">
        <v>191</v>
      </c>
      <c r="D15" s="103">
        <v>118</v>
      </c>
      <c r="E15" s="103">
        <v>340</v>
      </c>
      <c r="F15" s="38"/>
      <c r="G15" s="39"/>
      <c r="H15" s="40"/>
    </row>
    <row r="16" spans="1:8" ht="13.5" customHeight="1">
      <c r="A16" s="14" t="s">
        <v>57</v>
      </c>
      <c r="B16" s="15" t="s">
        <v>58</v>
      </c>
      <c r="C16" s="103">
        <v>208</v>
      </c>
      <c r="D16" s="103">
        <v>222</v>
      </c>
      <c r="E16" s="103">
        <v>450</v>
      </c>
      <c r="F16" s="38"/>
      <c r="G16" s="39"/>
      <c r="H16" s="40"/>
    </row>
    <row r="17" spans="1:8" ht="13.5" customHeight="1">
      <c r="A17" s="14" t="s">
        <v>59</v>
      </c>
      <c r="B17" s="15" t="s">
        <v>60</v>
      </c>
      <c r="C17" s="103">
        <v>152</v>
      </c>
      <c r="D17" s="103">
        <v>438</v>
      </c>
      <c r="E17" s="103">
        <v>603</v>
      </c>
      <c r="F17" s="38"/>
      <c r="G17" s="39"/>
      <c r="H17" s="40"/>
    </row>
    <row r="18" spans="1:8" ht="13.5" customHeight="1">
      <c r="A18" s="14" t="s">
        <v>61</v>
      </c>
      <c r="B18" s="15" t="s">
        <v>62</v>
      </c>
      <c r="C18" s="103">
        <v>133</v>
      </c>
      <c r="D18" s="103">
        <v>345</v>
      </c>
      <c r="E18" s="103">
        <v>483</v>
      </c>
      <c r="F18" s="38"/>
      <c r="G18" s="39"/>
      <c r="H18" s="40"/>
    </row>
    <row r="19" spans="1:8" ht="13.5" customHeight="1">
      <c r="A19" s="14" t="s">
        <v>63</v>
      </c>
      <c r="B19" s="15" t="s">
        <v>64</v>
      </c>
      <c r="C19" s="103">
        <v>174</v>
      </c>
      <c r="D19" s="103">
        <v>401</v>
      </c>
      <c r="E19" s="103">
        <v>579</v>
      </c>
      <c r="F19" s="38"/>
      <c r="G19" s="39"/>
      <c r="H19" s="40"/>
    </row>
    <row r="20" spans="1:8" ht="13.5" customHeight="1">
      <c r="A20" s="14" t="s">
        <v>65</v>
      </c>
      <c r="B20" s="15" t="s">
        <v>66</v>
      </c>
      <c r="C20" s="103">
        <v>196</v>
      </c>
      <c r="D20" s="103">
        <v>213</v>
      </c>
      <c r="E20" s="103">
        <v>413</v>
      </c>
      <c r="F20" s="38"/>
      <c r="G20" s="39"/>
      <c r="H20" s="40"/>
    </row>
    <row r="21" spans="1:8" ht="13.5" customHeight="1">
      <c r="A21" s="14" t="s">
        <v>67</v>
      </c>
      <c r="B21" s="15" t="s">
        <v>68</v>
      </c>
      <c r="C21" s="103">
        <v>143</v>
      </c>
      <c r="D21" s="103">
        <v>294</v>
      </c>
      <c r="E21" s="103">
        <v>448</v>
      </c>
      <c r="F21" s="38"/>
      <c r="G21" s="39"/>
      <c r="H21" s="40"/>
    </row>
    <row r="22" spans="1:8" ht="13.5" customHeight="1">
      <c r="A22" s="14" t="s">
        <v>69</v>
      </c>
      <c r="B22" s="15" t="s">
        <v>70</v>
      </c>
      <c r="C22" s="103">
        <v>172</v>
      </c>
      <c r="D22" s="103">
        <v>202</v>
      </c>
      <c r="E22" s="103">
        <v>380</v>
      </c>
      <c r="F22" s="38"/>
      <c r="G22" s="39"/>
      <c r="H22" s="40"/>
    </row>
    <row r="23" spans="1:8" ht="24" customHeight="1">
      <c r="A23" s="14" t="s">
        <v>71</v>
      </c>
      <c r="B23" s="21" t="s">
        <v>261</v>
      </c>
      <c r="C23" s="103">
        <v>160</v>
      </c>
      <c r="D23" s="103">
        <v>152</v>
      </c>
      <c r="E23" s="103">
        <v>323</v>
      </c>
      <c r="F23" s="38"/>
      <c r="G23" s="39"/>
      <c r="H23" s="40"/>
    </row>
    <row r="24" spans="1:8" ht="13.5" customHeight="1">
      <c r="A24" s="14" t="s">
        <v>72</v>
      </c>
      <c r="B24" s="15" t="s">
        <v>260</v>
      </c>
      <c r="C24" s="103">
        <v>99</v>
      </c>
      <c r="D24" s="103">
        <v>287</v>
      </c>
      <c r="E24" s="103">
        <v>390</v>
      </c>
      <c r="F24" s="38"/>
      <c r="G24" s="39"/>
      <c r="H24" s="40"/>
    </row>
    <row r="25" spans="1:8" ht="13.5" customHeight="1">
      <c r="A25" s="14" t="s">
        <v>73</v>
      </c>
      <c r="B25" s="15" t="s">
        <v>38</v>
      </c>
      <c r="C25" s="103">
        <v>291</v>
      </c>
      <c r="D25" s="103">
        <v>181</v>
      </c>
      <c r="E25" s="103">
        <v>473</v>
      </c>
      <c r="F25" s="38"/>
      <c r="G25" s="39"/>
      <c r="H25" s="40"/>
    </row>
    <row r="26" spans="1:8" ht="13.5" customHeight="1">
      <c r="A26" s="14" t="s">
        <v>74</v>
      </c>
      <c r="B26" s="15" t="s">
        <v>75</v>
      </c>
      <c r="C26" s="103">
        <v>344</v>
      </c>
      <c r="D26" s="103">
        <v>143</v>
      </c>
      <c r="E26" s="103">
        <v>487</v>
      </c>
      <c r="F26" s="38"/>
      <c r="G26" s="39"/>
      <c r="H26" s="40"/>
    </row>
    <row r="27" spans="1:8" ht="17.25" customHeight="1">
      <c r="A27" s="16"/>
      <c r="B27" s="17" t="s">
        <v>76</v>
      </c>
      <c r="C27" s="22">
        <f t="shared" ref="C27:E27" si="0">SUM(C5:C26)</f>
        <v>4848</v>
      </c>
      <c r="D27" s="22">
        <f t="shared" si="0"/>
        <v>4917</v>
      </c>
      <c r="E27" s="22">
        <f t="shared" si="0"/>
        <v>9951</v>
      </c>
      <c r="F27" s="73">
        <f t="shared" ref="F27:H27" si="1">SUM(F5:F26)</f>
        <v>0</v>
      </c>
      <c r="G27" s="74">
        <f t="shared" si="1"/>
        <v>0</v>
      </c>
      <c r="H27" s="75">
        <f t="shared" si="1"/>
        <v>0</v>
      </c>
    </row>
    <row r="28" spans="1:8" ht="21" customHeight="1">
      <c r="A28" s="219" t="s">
        <v>77</v>
      </c>
      <c r="B28" s="219"/>
    </row>
    <row r="29" spans="1:8" ht="12.75" customHeight="1">
      <c r="A29" s="68" t="s">
        <v>33</v>
      </c>
      <c r="B29" s="216" t="s">
        <v>34</v>
      </c>
      <c r="C29" s="213" t="s">
        <v>306</v>
      </c>
      <c r="D29" s="214"/>
      <c r="E29" s="215"/>
      <c r="F29" s="213" t="s">
        <v>35</v>
      </c>
      <c r="G29" s="214"/>
      <c r="H29" s="215"/>
    </row>
    <row r="30" spans="1:8" ht="12.75" customHeight="1">
      <c r="A30" s="69" t="s">
        <v>36</v>
      </c>
      <c r="B30" s="217"/>
      <c r="C30" s="70" t="s">
        <v>8</v>
      </c>
      <c r="D30" s="71" t="s">
        <v>9</v>
      </c>
      <c r="E30" s="72" t="s">
        <v>10</v>
      </c>
      <c r="F30" s="70" t="s">
        <v>8</v>
      </c>
      <c r="G30" s="71" t="s">
        <v>9</v>
      </c>
      <c r="H30" s="72" t="s">
        <v>10</v>
      </c>
    </row>
    <row r="31" spans="1:8" ht="13.5" customHeight="1">
      <c r="A31" s="14" t="s">
        <v>37</v>
      </c>
      <c r="B31" s="15" t="s">
        <v>78</v>
      </c>
      <c r="C31" s="109">
        <v>300</v>
      </c>
      <c r="D31" s="109">
        <v>200</v>
      </c>
      <c r="E31" s="109">
        <v>510</v>
      </c>
      <c r="F31" s="38"/>
      <c r="G31" s="39"/>
      <c r="H31" s="40"/>
    </row>
    <row r="32" spans="1:8" ht="13.5" customHeight="1">
      <c r="A32" s="14" t="s">
        <v>39</v>
      </c>
      <c r="B32" s="15" t="s">
        <v>79</v>
      </c>
      <c r="C32" s="109">
        <v>225</v>
      </c>
      <c r="D32" s="109">
        <v>213</v>
      </c>
      <c r="E32" s="109">
        <v>443</v>
      </c>
      <c r="F32" s="38"/>
      <c r="G32" s="39"/>
      <c r="H32" s="40"/>
    </row>
    <row r="33" spans="1:8" ht="13.5" customHeight="1">
      <c r="A33" s="14" t="s">
        <v>41</v>
      </c>
      <c r="B33" s="15" t="s">
        <v>80</v>
      </c>
      <c r="C33" s="109">
        <v>161</v>
      </c>
      <c r="D33" s="109">
        <v>142</v>
      </c>
      <c r="E33" s="109">
        <v>317</v>
      </c>
      <c r="F33" s="38"/>
      <c r="G33" s="39"/>
      <c r="H33" s="40"/>
    </row>
    <row r="34" spans="1:8" ht="13.5" customHeight="1">
      <c r="A34" s="14" t="s">
        <v>42</v>
      </c>
      <c r="B34" s="15" t="s">
        <v>81</v>
      </c>
      <c r="C34" s="109">
        <v>382</v>
      </c>
      <c r="D34" s="109">
        <v>360</v>
      </c>
      <c r="E34" s="109">
        <v>763</v>
      </c>
      <c r="F34" s="38"/>
      <c r="G34" s="39"/>
      <c r="H34" s="40"/>
    </row>
    <row r="35" spans="1:8" ht="13.5" customHeight="1">
      <c r="A35" s="14" t="s">
        <v>44</v>
      </c>
      <c r="B35" s="15" t="s">
        <v>82</v>
      </c>
      <c r="C35" s="109">
        <v>301</v>
      </c>
      <c r="D35" s="109">
        <v>276</v>
      </c>
      <c r="E35" s="109">
        <v>589</v>
      </c>
      <c r="F35" s="38"/>
      <c r="G35" s="39"/>
      <c r="H35" s="40"/>
    </row>
    <row r="36" spans="1:8" ht="13.5" customHeight="1">
      <c r="A36" s="14" t="s">
        <v>45</v>
      </c>
      <c r="B36" s="15" t="s">
        <v>83</v>
      </c>
      <c r="C36" s="109">
        <v>230</v>
      </c>
      <c r="D36" s="109">
        <v>184</v>
      </c>
      <c r="E36" s="109">
        <v>424</v>
      </c>
      <c r="F36" s="38"/>
      <c r="G36" s="39"/>
      <c r="H36" s="40"/>
    </row>
    <row r="37" spans="1:8" ht="13.5" customHeight="1">
      <c r="A37" s="14" t="s">
        <v>47</v>
      </c>
      <c r="B37" s="15" t="s">
        <v>84</v>
      </c>
      <c r="C37" s="109">
        <v>250</v>
      </c>
      <c r="D37" s="109">
        <v>351</v>
      </c>
      <c r="E37" s="109">
        <v>611</v>
      </c>
      <c r="F37" s="38"/>
      <c r="G37" s="39"/>
      <c r="H37" s="40"/>
    </row>
    <row r="38" spans="1:8" ht="13.5" customHeight="1">
      <c r="A38" s="14" t="s">
        <v>49</v>
      </c>
      <c r="B38" s="15" t="s">
        <v>85</v>
      </c>
      <c r="C38" s="109">
        <v>213</v>
      </c>
      <c r="D38" s="109">
        <v>192</v>
      </c>
      <c r="E38" s="109">
        <v>426</v>
      </c>
      <c r="F38" s="38"/>
      <c r="G38" s="39"/>
      <c r="H38" s="40"/>
    </row>
    <row r="39" spans="1:8" ht="13.5" customHeight="1">
      <c r="A39" s="14" t="s">
        <v>51</v>
      </c>
      <c r="B39" s="15" t="s">
        <v>86</v>
      </c>
      <c r="C39" s="109">
        <v>115</v>
      </c>
      <c r="D39" s="109">
        <v>243</v>
      </c>
      <c r="E39" s="109">
        <v>374</v>
      </c>
      <c r="F39" s="38"/>
      <c r="G39" s="39"/>
      <c r="H39" s="40"/>
    </row>
    <row r="40" spans="1:8" ht="13.5" customHeight="1">
      <c r="A40" s="14" t="s">
        <v>53</v>
      </c>
      <c r="B40" s="15" t="s">
        <v>87</v>
      </c>
      <c r="C40" s="109">
        <v>120</v>
      </c>
      <c r="D40" s="109">
        <v>219</v>
      </c>
      <c r="E40" s="109">
        <v>343</v>
      </c>
      <c r="F40" s="38"/>
      <c r="G40" s="39"/>
      <c r="H40" s="40"/>
    </row>
    <row r="41" spans="1:8" ht="13.5" customHeight="1">
      <c r="A41" s="14" t="s">
        <v>55</v>
      </c>
      <c r="B41" s="15" t="s">
        <v>88</v>
      </c>
      <c r="C41" s="109">
        <v>175</v>
      </c>
      <c r="D41" s="109">
        <v>170</v>
      </c>
      <c r="E41" s="109">
        <v>345</v>
      </c>
      <c r="F41" s="38"/>
      <c r="G41" s="39"/>
      <c r="H41" s="40"/>
    </row>
    <row r="42" spans="1:8" ht="13.5" customHeight="1">
      <c r="A42" s="14" t="s">
        <v>57</v>
      </c>
      <c r="B42" s="15" t="s">
        <v>89</v>
      </c>
      <c r="C42" s="109">
        <v>71</v>
      </c>
      <c r="D42" s="109">
        <v>135</v>
      </c>
      <c r="E42" s="109">
        <v>217</v>
      </c>
      <c r="F42" s="38"/>
      <c r="G42" s="39"/>
      <c r="H42" s="40"/>
    </row>
    <row r="43" spans="1:8" ht="13.5" customHeight="1">
      <c r="A43" s="14" t="s">
        <v>59</v>
      </c>
      <c r="B43" s="15" t="s">
        <v>90</v>
      </c>
      <c r="C43" s="109">
        <v>111</v>
      </c>
      <c r="D43" s="109">
        <v>132</v>
      </c>
      <c r="E43" s="109">
        <v>253</v>
      </c>
      <c r="F43" s="38"/>
      <c r="G43" s="39"/>
      <c r="H43" s="40"/>
    </row>
    <row r="44" spans="1:8" ht="13.5" customHeight="1">
      <c r="A44" s="14" t="s">
        <v>61</v>
      </c>
      <c r="B44" s="15" t="s">
        <v>91</v>
      </c>
      <c r="C44" s="109">
        <v>142</v>
      </c>
      <c r="D44" s="109">
        <v>104</v>
      </c>
      <c r="E44" s="109">
        <v>259</v>
      </c>
      <c r="F44" s="38"/>
      <c r="G44" s="39"/>
      <c r="H44" s="40"/>
    </row>
    <row r="45" spans="1:8" ht="13.5" customHeight="1">
      <c r="A45" s="14" t="s">
        <v>63</v>
      </c>
      <c r="B45" s="15" t="s">
        <v>92</v>
      </c>
      <c r="C45" s="109">
        <v>126</v>
      </c>
      <c r="D45" s="109">
        <v>52</v>
      </c>
      <c r="E45" s="109">
        <v>183</v>
      </c>
      <c r="F45" s="38"/>
      <c r="G45" s="39"/>
      <c r="H45" s="40"/>
    </row>
    <row r="46" spans="1:8" ht="13.5" customHeight="1">
      <c r="A46" s="14" t="s">
        <v>65</v>
      </c>
      <c r="B46" s="15" t="s">
        <v>93</v>
      </c>
      <c r="C46" s="109">
        <v>144</v>
      </c>
      <c r="D46" s="109">
        <v>158</v>
      </c>
      <c r="E46" s="109">
        <v>309</v>
      </c>
      <c r="F46" s="38"/>
      <c r="G46" s="39"/>
      <c r="H46" s="40"/>
    </row>
    <row r="47" spans="1:8" ht="13.5" customHeight="1">
      <c r="A47" s="14" t="s">
        <v>67</v>
      </c>
      <c r="B47" s="15" t="s">
        <v>94</v>
      </c>
      <c r="C47" s="109">
        <v>120</v>
      </c>
      <c r="D47" s="109">
        <v>98</v>
      </c>
      <c r="E47" s="109">
        <v>226</v>
      </c>
      <c r="F47" s="38"/>
      <c r="G47" s="39"/>
      <c r="H47" s="40"/>
    </row>
    <row r="48" spans="1:8" ht="13.5" customHeight="1">
      <c r="A48" s="14" t="s">
        <v>69</v>
      </c>
      <c r="B48" s="15" t="s">
        <v>95</v>
      </c>
      <c r="C48" s="109">
        <v>159</v>
      </c>
      <c r="D48" s="109">
        <v>138</v>
      </c>
      <c r="E48" s="109">
        <v>301</v>
      </c>
      <c r="F48" s="38"/>
      <c r="G48" s="39"/>
      <c r="H48" s="40"/>
    </row>
    <row r="49" spans="1:8" ht="13.5" customHeight="1">
      <c r="A49" s="14" t="s">
        <v>71</v>
      </c>
      <c r="B49" s="15" t="s">
        <v>96</v>
      </c>
      <c r="C49" s="109">
        <v>134</v>
      </c>
      <c r="D49" s="109">
        <v>204</v>
      </c>
      <c r="E49" s="109">
        <v>344</v>
      </c>
      <c r="F49" s="38"/>
      <c r="G49" s="39"/>
      <c r="H49" s="40"/>
    </row>
    <row r="50" spans="1:8" ht="17.25" customHeight="1">
      <c r="A50" s="16"/>
      <c r="B50" s="22" t="s">
        <v>76</v>
      </c>
      <c r="C50" s="22">
        <f t="shared" ref="C50:E50" si="2">SUM(C31:C49)</f>
        <v>3479</v>
      </c>
      <c r="D50" s="22">
        <f t="shared" si="2"/>
        <v>3571</v>
      </c>
      <c r="E50" s="22">
        <f t="shared" si="2"/>
        <v>7237</v>
      </c>
      <c r="F50" s="24">
        <f t="shared" ref="F50:H50" si="3">SUM(F31:F49)</f>
        <v>0</v>
      </c>
      <c r="G50" s="19">
        <f t="shared" si="3"/>
        <v>0</v>
      </c>
      <c r="H50" s="20">
        <f t="shared" si="3"/>
        <v>0</v>
      </c>
    </row>
  </sheetData>
  <sheetProtection sheet="1" selectLockedCells="1"/>
  <mergeCells count="9">
    <mergeCell ref="A1:H1"/>
    <mergeCell ref="F3:H3"/>
    <mergeCell ref="F29:H29"/>
    <mergeCell ref="B29:B30"/>
    <mergeCell ref="C29:E29"/>
    <mergeCell ref="A2:B2"/>
    <mergeCell ref="C3:E3"/>
    <mergeCell ref="B3:B4"/>
    <mergeCell ref="A28:B28"/>
  </mergeCells>
  <phoneticPr fontId="1"/>
  <dataValidations count="1">
    <dataValidation type="whole" allowBlank="1" showInputMessage="1" showErrorMessage="1" sqref="F5:H26 F31:H49" xr:uid="{8378767A-AD32-4AA7-A48F-72A99DFE0AAB}">
      <formula1>1</formula1>
      <formula2>C5</formula2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9"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5D2C3-5743-4445-A3B6-D9FA41E4DAE2}">
  <sheetPr codeName="Sheet5"/>
  <dimension ref="A1:H40"/>
  <sheetViews>
    <sheetView showZeros="0" zoomScale="90" zoomScaleNormal="90" workbookViewId="0">
      <pane ySplit="1" topLeftCell="A2" activePane="bottomLeft" state="frozen"/>
      <selection pane="bottomLeft" activeCell="H5" sqref="H5"/>
    </sheetView>
  </sheetViews>
  <sheetFormatPr baseColWidth="10" defaultColWidth="9" defaultRowHeight="14"/>
  <cols>
    <col min="1" max="1" width="6.6640625" style="8" bestFit="1" customWidth="1"/>
    <col min="2" max="2" width="39.1640625" style="2" customWidth="1"/>
    <col min="3" max="5" width="5.5" style="95" customWidth="1"/>
    <col min="6" max="8" width="5.5" style="2" customWidth="1"/>
    <col min="9" max="16384" width="9" style="2"/>
  </cols>
  <sheetData>
    <row r="1" spans="1:8" ht="25" customHeight="1">
      <c r="A1" s="212" t="s">
        <v>307</v>
      </c>
      <c r="B1" s="212"/>
      <c r="C1" s="212"/>
      <c r="D1" s="212"/>
      <c r="E1" s="212"/>
      <c r="F1" s="212"/>
      <c r="G1" s="212"/>
      <c r="H1" s="212"/>
    </row>
    <row r="2" spans="1:8" ht="20.25" customHeight="1">
      <c r="A2" s="219" t="s">
        <v>97</v>
      </c>
      <c r="B2" s="219"/>
    </row>
    <row r="3" spans="1:8" ht="12.75" customHeight="1">
      <c r="A3" s="68" t="s">
        <v>33</v>
      </c>
      <c r="B3" s="216" t="s">
        <v>34</v>
      </c>
      <c r="C3" s="220" t="s">
        <v>306</v>
      </c>
      <c r="D3" s="221"/>
      <c r="E3" s="222"/>
      <c r="F3" s="213" t="s">
        <v>35</v>
      </c>
      <c r="G3" s="214"/>
      <c r="H3" s="215"/>
    </row>
    <row r="4" spans="1:8" ht="12.75" customHeight="1">
      <c r="A4" s="69" t="s">
        <v>36</v>
      </c>
      <c r="B4" s="217"/>
      <c r="C4" s="96" t="s">
        <v>8</v>
      </c>
      <c r="D4" s="97" t="s">
        <v>9</v>
      </c>
      <c r="E4" s="98" t="s">
        <v>10</v>
      </c>
      <c r="F4" s="70" t="s">
        <v>8</v>
      </c>
      <c r="G4" s="71" t="s">
        <v>9</v>
      </c>
      <c r="H4" s="72" t="s">
        <v>10</v>
      </c>
    </row>
    <row r="5" spans="1:8" ht="13.5" customHeight="1">
      <c r="A5" s="14" t="s">
        <v>37</v>
      </c>
      <c r="B5" s="21" t="s">
        <v>98</v>
      </c>
      <c r="C5" s="104">
        <v>90</v>
      </c>
      <c r="D5" s="104">
        <v>297</v>
      </c>
      <c r="E5" s="104">
        <v>431</v>
      </c>
      <c r="F5" s="38"/>
      <c r="G5" s="39"/>
      <c r="H5" s="40"/>
    </row>
    <row r="6" spans="1:8" ht="13.5" customHeight="1">
      <c r="A6" s="14" t="s">
        <v>39</v>
      </c>
      <c r="B6" s="21" t="s">
        <v>99</v>
      </c>
      <c r="C6" s="104">
        <v>117</v>
      </c>
      <c r="D6" s="104">
        <v>275</v>
      </c>
      <c r="E6" s="104">
        <v>411</v>
      </c>
      <c r="F6" s="38"/>
      <c r="G6" s="39"/>
      <c r="H6" s="40"/>
    </row>
    <row r="7" spans="1:8" ht="13.5" customHeight="1">
      <c r="A7" s="14" t="s">
        <v>41</v>
      </c>
      <c r="B7" s="21" t="s">
        <v>100</v>
      </c>
      <c r="C7" s="104">
        <v>131</v>
      </c>
      <c r="D7" s="104">
        <v>214</v>
      </c>
      <c r="E7" s="104">
        <v>368</v>
      </c>
      <c r="F7" s="38"/>
      <c r="G7" s="39"/>
      <c r="H7" s="40"/>
    </row>
    <row r="8" spans="1:8" ht="13.5" customHeight="1">
      <c r="A8" s="14" t="s">
        <v>42</v>
      </c>
      <c r="B8" s="21" t="s">
        <v>101</v>
      </c>
      <c r="C8" s="104">
        <v>141</v>
      </c>
      <c r="D8" s="104">
        <v>149</v>
      </c>
      <c r="E8" s="104">
        <v>294</v>
      </c>
      <c r="F8" s="38"/>
      <c r="G8" s="39"/>
      <c r="H8" s="40"/>
    </row>
    <row r="9" spans="1:8" ht="13.5" customHeight="1">
      <c r="A9" s="14" t="s">
        <v>44</v>
      </c>
      <c r="B9" s="21" t="s">
        <v>102</v>
      </c>
      <c r="C9" s="104">
        <v>230</v>
      </c>
      <c r="D9" s="104">
        <v>274</v>
      </c>
      <c r="E9" s="104">
        <v>521</v>
      </c>
      <c r="F9" s="38"/>
      <c r="G9" s="39"/>
      <c r="H9" s="40"/>
    </row>
    <row r="10" spans="1:8" ht="13.5" customHeight="1">
      <c r="A10" s="14" t="s">
        <v>45</v>
      </c>
      <c r="B10" s="21" t="s">
        <v>103</v>
      </c>
      <c r="C10" s="104">
        <v>121</v>
      </c>
      <c r="D10" s="104">
        <v>184</v>
      </c>
      <c r="E10" s="104">
        <v>305</v>
      </c>
      <c r="F10" s="38"/>
      <c r="G10" s="39"/>
      <c r="H10" s="40"/>
    </row>
    <row r="11" spans="1:8" ht="13.5" customHeight="1">
      <c r="A11" s="14" t="s">
        <v>47</v>
      </c>
      <c r="B11" s="21" t="s">
        <v>104</v>
      </c>
      <c r="C11" s="104">
        <v>215</v>
      </c>
      <c r="D11" s="104">
        <v>159</v>
      </c>
      <c r="E11" s="104">
        <v>381</v>
      </c>
      <c r="F11" s="38"/>
      <c r="G11" s="39"/>
      <c r="H11" s="40"/>
    </row>
    <row r="12" spans="1:8" ht="13.5" customHeight="1">
      <c r="A12" s="14" t="s">
        <v>49</v>
      </c>
      <c r="B12" s="21" t="s">
        <v>105</v>
      </c>
      <c r="C12" s="104">
        <v>244</v>
      </c>
      <c r="D12" s="104">
        <v>281</v>
      </c>
      <c r="E12" s="104">
        <v>527</v>
      </c>
      <c r="F12" s="38"/>
      <c r="G12" s="39"/>
      <c r="H12" s="40"/>
    </row>
    <row r="13" spans="1:8" ht="13.5" customHeight="1">
      <c r="A13" s="14" t="s">
        <v>51</v>
      </c>
      <c r="B13" s="21" t="s">
        <v>106</v>
      </c>
      <c r="C13" s="104">
        <v>170</v>
      </c>
      <c r="D13" s="104">
        <v>115</v>
      </c>
      <c r="E13" s="104">
        <v>320</v>
      </c>
      <c r="F13" s="38"/>
      <c r="G13" s="39"/>
      <c r="H13" s="40"/>
    </row>
    <row r="14" spans="1:8" ht="30">
      <c r="A14" s="14" t="s">
        <v>53</v>
      </c>
      <c r="B14" s="21" t="s">
        <v>288</v>
      </c>
      <c r="C14" s="104">
        <v>223</v>
      </c>
      <c r="D14" s="104">
        <v>377</v>
      </c>
      <c r="E14" s="104">
        <v>611</v>
      </c>
      <c r="F14" s="38"/>
      <c r="G14" s="39"/>
      <c r="H14" s="40"/>
    </row>
    <row r="15" spans="1:8" ht="15">
      <c r="A15" s="14" t="s">
        <v>55</v>
      </c>
      <c r="B15" s="21" t="s">
        <v>107</v>
      </c>
      <c r="C15" s="104">
        <v>168</v>
      </c>
      <c r="D15" s="104">
        <v>153</v>
      </c>
      <c r="E15" s="104">
        <v>356</v>
      </c>
      <c r="F15" s="38"/>
      <c r="G15" s="39"/>
      <c r="H15" s="40"/>
    </row>
    <row r="16" spans="1:8" ht="15">
      <c r="A16" s="14" t="s">
        <v>57</v>
      </c>
      <c r="B16" s="21" t="s">
        <v>108</v>
      </c>
      <c r="C16" s="104">
        <v>243</v>
      </c>
      <c r="D16" s="104">
        <v>147</v>
      </c>
      <c r="E16" s="104">
        <v>403</v>
      </c>
      <c r="F16" s="38"/>
      <c r="G16" s="39"/>
      <c r="H16" s="40"/>
    </row>
    <row r="17" spans="1:8" ht="15">
      <c r="A17" s="14" t="s">
        <v>59</v>
      </c>
      <c r="B17" s="21" t="s">
        <v>109</v>
      </c>
      <c r="C17" s="104">
        <v>174</v>
      </c>
      <c r="D17" s="104">
        <v>120</v>
      </c>
      <c r="E17" s="104">
        <v>330</v>
      </c>
      <c r="F17" s="38"/>
      <c r="G17" s="39"/>
      <c r="H17" s="40"/>
    </row>
    <row r="18" spans="1:8" ht="30">
      <c r="A18" s="14" t="s">
        <v>61</v>
      </c>
      <c r="B18" s="21" t="s">
        <v>110</v>
      </c>
      <c r="C18" s="104">
        <v>255</v>
      </c>
      <c r="D18" s="104">
        <v>159</v>
      </c>
      <c r="E18" s="104">
        <v>499</v>
      </c>
      <c r="F18" s="38"/>
      <c r="G18" s="39"/>
      <c r="H18" s="40"/>
    </row>
    <row r="19" spans="1:8" ht="15">
      <c r="A19" s="14" t="s">
        <v>63</v>
      </c>
      <c r="B19" s="21" t="s">
        <v>111</v>
      </c>
      <c r="C19" s="104">
        <v>106</v>
      </c>
      <c r="D19" s="104">
        <v>180</v>
      </c>
      <c r="E19" s="104">
        <v>288</v>
      </c>
      <c r="F19" s="38"/>
      <c r="G19" s="39"/>
      <c r="H19" s="40"/>
    </row>
    <row r="20" spans="1:8" ht="17.25" customHeight="1">
      <c r="A20" s="16"/>
      <c r="B20" s="22" t="s">
        <v>76</v>
      </c>
      <c r="C20" s="105">
        <f t="shared" ref="C20:E20" si="0">SUM(C5:C19)</f>
        <v>2628</v>
      </c>
      <c r="D20" s="105">
        <f t="shared" si="0"/>
        <v>3084</v>
      </c>
      <c r="E20" s="105">
        <f t="shared" si="0"/>
        <v>6045</v>
      </c>
      <c r="F20" s="24">
        <f t="shared" ref="F20:H20" si="1">SUM(F5:F19)</f>
        <v>0</v>
      </c>
      <c r="G20" s="19">
        <f t="shared" si="1"/>
        <v>0</v>
      </c>
      <c r="H20" s="20">
        <f t="shared" si="1"/>
        <v>0</v>
      </c>
    </row>
    <row r="21" spans="1:8" ht="20.25" customHeight="1">
      <c r="A21" s="219" t="s">
        <v>112</v>
      </c>
      <c r="B21" s="219"/>
    </row>
    <row r="22" spans="1:8" ht="12.75" customHeight="1">
      <c r="A22" s="68" t="s">
        <v>33</v>
      </c>
      <c r="B22" s="216" t="s">
        <v>34</v>
      </c>
      <c r="C22" s="220" t="s">
        <v>306</v>
      </c>
      <c r="D22" s="221"/>
      <c r="E22" s="222"/>
      <c r="F22" s="213" t="s">
        <v>35</v>
      </c>
      <c r="G22" s="214"/>
      <c r="H22" s="215"/>
    </row>
    <row r="23" spans="1:8" ht="12.75" customHeight="1">
      <c r="A23" s="69" t="s">
        <v>36</v>
      </c>
      <c r="B23" s="217"/>
      <c r="C23" s="96" t="s">
        <v>8</v>
      </c>
      <c r="D23" s="97" t="s">
        <v>9</v>
      </c>
      <c r="E23" s="98" t="s">
        <v>10</v>
      </c>
      <c r="F23" s="70" t="s">
        <v>8</v>
      </c>
      <c r="G23" s="71" t="s">
        <v>9</v>
      </c>
      <c r="H23" s="72" t="s">
        <v>10</v>
      </c>
    </row>
    <row r="24" spans="1:8" ht="15">
      <c r="A24" s="14" t="s">
        <v>37</v>
      </c>
      <c r="B24" s="21" t="s">
        <v>113</v>
      </c>
      <c r="C24" s="104">
        <v>122</v>
      </c>
      <c r="D24" s="104">
        <v>142</v>
      </c>
      <c r="E24" s="104">
        <v>277</v>
      </c>
      <c r="F24" s="38"/>
      <c r="G24" s="39"/>
      <c r="H24" s="40"/>
    </row>
    <row r="25" spans="1:8" ht="15">
      <c r="A25" s="14" t="s">
        <v>39</v>
      </c>
      <c r="B25" s="21" t="s">
        <v>114</v>
      </c>
      <c r="C25" s="104">
        <v>236</v>
      </c>
      <c r="D25" s="104">
        <v>470</v>
      </c>
      <c r="E25" s="104">
        <v>726</v>
      </c>
      <c r="F25" s="38"/>
      <c r="G25" s="39"/>
      <c r="H25" s="40"/>
    </row>
    <row r="26" spans="1:8" ht="30">
      <c r="A26" s="14" t="s">
        <v>41</v>
      </c>
      <c r="B26" s="21" t="s">
        <v>287</v>
      </c>
      <c r="C26" s="104">
        <v>290</v>
      </c>
      <c r="D26" s="104">
        <v>279</v>
      </c>
      <c r="E26" s="104">
        <v>588</v>
      </c>
      <c r="F26" s="38"/>
      <c r="G26" s="39"/>
      <c r="H26" s="40"/>
    </row>
    <row r="27" spans="1:8" ht="30">
      <c r="A27" s="14" t="s">
        <v>42</v>
      </c>
      <c r="B27" s="21" t="s">
        <v>115</v>
      </c>
      <c r="C27" s="104">
        <v>188</v>
      </c>
      <c r="D27" s="104">
        <v>264</v>
      </c>
      <c r="E27" s="104">
        <v>464</v>
      </c>
      <c r="F27" s="38"/>
      <c r="G27" s="39"/>
      <c r="H27" s="40"/>
    </row>
    <row r="28" spans="1:8" ht="15">
      <c r="A28" s="14" t="s">
        <v>44</v>
      </c>
      <c r="B28" s="21" t="s">
        <v>116</v>
      </c>
      <c r="C28" s="104">
        <v>185</v>
      </c>
      <c r="D28" s="104">
        <v>311</v>
      </c>
      <c r="E28" s="104">
        <v>513</v>
      </c>
      <c r="F28" s="38"/>
      <c r="G28" s="39"/>
      <c r="H28" s="40"/>
    </row>
    <row r="29" spans="1:8" ht="15">
      <c r="A29" s="14" t="s">
        <v>45</v>
      </c>
      <c r="B29" s="21" t="s">
        <v>117</v>
      </c>
      <c r="C29" s="104">
        <v>185</v>
      </c>
      <c r="D29" s="104">
        <v>82</v>
      </c>
      <c r="E29" s="104">
        <v>286</v>
      </c>
      <c r="F29" s="38"/>
      <c r="G29" s="39"/>
      <c r="H29" s="40"/>
    </row>
    <row r="30" spans="1:8" ht="30">
      <c r="A30" s="14" t="s">
        <v>47</v>
      </c>
      <c r="B30" s="21" t="s">
        <v>118</v>
      </c>
      <c r="C30" s="104">
        <v>182</v>
      </c>
      <c r="D30" s="104">
        <v>316</v>
      </c>
      <c r="E30" s="104">
        <v>502</v>
      </c>
      <c r="F30" s="38"/>
      <c r="G30" s="39"/>
      <c r="H30" s="40"/>
    </row>
    <row r="31" spans="1:8" ht="30">
      <c r="A31" s="14" t="s">
        <v>49</v>
      </c>
      <c r="B31" s="21" t="s">
        <v>119</v>
      </c>
      <c r="C31" s="104">
        <v>102</v>
      </c>
      <c r="D31" s="104">
        <v>179</v>
      </c>
      <c r="E31" s="104">
        <v>299</v>
      </c>
      <c r="F31" s="38"/>
      <c r="G31" s="39"/>
      <c r="H31" s="40"/>
    </row>
    <row r="32" spans="1:8" ht="30" customHeight="1">
      <c r="A32" s="14" t="s">
        <v>51</v>
      </c>
      <c r="B32" s="21" t="s">
        <v>120</v>
      </c>
      <c r="C32" s="104">
        <v>117</v>
      </c>
      <c r="D32" s="104">
        <v>225</v>
      </c>
      <c r="E32" s="104">
        <v>355</v>
      </c>
      <c r="F32" s="38"/>
      <c r="G32" s="39"/>
      <c r="H32" s="40"/>
    </row>
    <row r="33" spans="1:8" ht="30" customHeight="1">
      <c r="A33" s="14" t="s">
        <v>53</v>
      </c>
      <c r="B33" s="21" t="s">
        <v>121</v>
      </c>
      <c r="C33" s="104">
        <v>146</v>
      </c>
      <c r="D33" s="104">
        <v>528</v>
      </c>
      <c r="E33" s="104">
        <v>716</v>
      </c>
      <c r="F33" s="38"/>
      <c r="G33" s="39"/>
      <c r="H33" s="40"/>
    </row>
    <row r="34" spans="1:8" ht="30" customHeight="1">
      <c r="A34" s="14" t="s">
        <v>55</v>
      </c>
      <c r="B34" s="21" t="s">
        <v>122</v>
      </c>
      <c r="C34" s="104">
        <v>167</v>
      </c>
      <c r="D34" s="104">
        <v>326</v>
      </c>
      <c r="E34" s="104">
        <v>510</v>
      </c>
      <c r="F34" s="38"/>
      <c r="G34" s="39"/>
      <c r="H34" s="40"/>
    </row>
    <row r="35" spans="1:8" ht="30">
      <c r="A35" s="14" t="s">
        <v>57</v>
      </c>
      <c r="B35" s="21" t="s">
        <v>123</v>
      </c>
      <c r="C35" s="104">
        <v>159</v>
      </c>
      <c r="D35" s="104">
        <v>118</v>
      </c>
      <c r="E35" s="104">
        <v>281</v>
      </c>
      <c r="F35" s="38"/>
      <c r="G35" s="39"/>
      <c r="H35" s="40"/>
    </row>
    <row r="36" spans="1:8" ht="15">
      <c r="A36" s="14" t="s">
        <v>59</v>
      </c>
      <c r="B36" s="21" t="s">
        <v>124</v>
      </c>
      <c r="C36" s="104">
        <v>164</v>
      </c>
      <c r="D36" s="104">
        <v>172</v>
      </c>
      <c r="E36" s="104">
        <v>349</v>
      </c>
      <c r="F36" s="38"/>
      <c r="G36" s="39"/>
      <c r="H36" s="40"/>
    </row>
    <row r="37" spans="1:8" ht="15">
      <c r="A37" s="14" t="s">
        <v>61</v>
      </c>
      <c r="B37" s="21" t="s">
        <v>125</v>
      </c>
      <c r="C37" s="104">
        <v>274</v>
      </c>
      <c r="D37" s="104">
        <v>152</v>
      </c>
      <c r="E37" s="104">
        <v>432</v>
      </c>
      <c r="F37" s="38"/>
      <c r="G37" s="39"/>
      <c r="H37" s="40"/>
    </row>
    <row r="38" spans="1:8" ht="15">
      <c r="A38" s="14" t="s">
        <v>63</v>
      </c>
      <c r="B38" s="21" t="s">
        <v>126</v>
      </c>
      <c r="C38" s="104">
        <v>249</v>
      </c>
      <c r="D38" s="104">
        <v>155</v>
      </c>
      <c r="E38" s="104">
        <v>430</v>
      </c>
      <c r="F38" s="38"/>
      <c r="G38" s="39"/>
      <c r="H38" s="40"/>
    </row>
    <row r="39" spans="1:8" ht="30">
      <c r="A39" s="14" t="s">
        <v>65</v>
      </c>
      <c r="B39" s="21" t="s">
        <v>127</v>
      </c>
      <c r="C39" s="104">
        <v>162</v>
      </c>
      <c r="D39" s="104">
        <v>279</v>
      </c>
      <c r="E39" s="104">
        <v>456</v>
      </c>
      <c r="F39" s="38"/>
      <c r="G39" s="39"/>
      <c r="H39" s="40"/>
    </row>
    <row r="40" spans="1:8" ht="18" customHeight="1">
      <c r="A40" s="16"/>
      <c r="B40" s="22" t="s">
        <v>76</v>
      </c>
      <c r="C40" s="105">
        <f t="shared" ref="C40:E40" si="2">SUM(C24:C39)</f>
        <v>2928</v>
      </c>
      <c r="D40" s="105">
        <f t="shared" si="2"/>
        <v>3998</v>
      </c>
      <c r="E40" s="105">
        <f t="shared" si="2"/>
        <v>7184</v>
      </c>
      <c r="F40" s="24">
        <f>SUM(F24:F39)</f>
        <v>0</v>
      </c>
      <c r="G40" s="19">
        <f t="shared" ref="G40:H40" si="3">SUM(G24:G39)</f>
        <v>0</v>
      </c>
      <c r="H40" s="20">
        <f t="shared" si="3"/>
        <v>0</v>
      </c>
    </row>
  </sheetData>
  <sheetProtection sheet="1" selectLockedCells="1"/>
  <mergeCells count="9">
    <mergeCell ref="F3:H3"/>
    <mergeCell ref="F22:H22"/>
    <mergeCell ref="A1:H1"/>
    <mergeCell ref="B22:B23"/>
    <mergeCell ref="C22:E22"/>
    <mergeCell ref="A2:B2"/>
    <mergeCell ref="C3:E3"/>
    <mergeCell ref="B3:B4"/>
    <mergeCell ref="A21:B21"/>
  </mergeCells>
  <phoneticPr fontId="1"/>
  <dataValidations count="1">
    <dataValidation type="whole" allowBlank="1" showInputMessage="1" showErrorMessage="1" sqref="F24:H39 F5:H19" xr:uid="{1153D654-2D8E-4354-BB6F-AC2D43E583FC}">
      <formula1>1</formula1>
      <formula2>C5</formula2>
    </dataValidation>
  </dataValidations>
  <printOptions horizontalCentered="1"/>
  <pageMargins left="0.55118110236220474" right="0.55118110236220474" top="0.78740157480314965" bottom="0.59055118110236227" header="0.51181102362204722" footer="0.5118110236220472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A0866-5CF6-48D7-80D7-AED2480F0FAE}">
  <sheetPr codeName="Sheet7"/>
  <dimension ref="A1:K45"/>
  <sheetViews>
    <sheetView showZeros="0" zoomScale="90" zoomScaleNormal="90" workbookViewId="0">
      <pane ySplit="4" topLeftCell="A5" activePane="bottomLeft" state="frozen"/>
      <selection pane="bottomLeft" activeCell="H5" sqref="H5"/>
    </sheetView>
  </sheetViews>
  <sheetFormatPr baseColWidth="10" defaultColWidth="9" defaultRowHeight="14"/>
  <cols>
    <col min="1" max="1" width="6.6640625" style="8" bestFit="1" customWidth="1"/>
    <col min="2" max="2" width="39.1640625" style="2" customWidth="1"/>
    <col min="3" max="5" width="5.5" style="99" customWidth="1"/>
    <col min="6" max="8" width="5.5" style="2" customWidth="1"/>
    <col min="9" max="16384" width="9" style="2"/>
  </cols>
  <sheetData>
    <row r="1" spans="1:8" ht="25" customHeight="1">
      <c r="A1" s="212" t="s">
        <v>307</v>
      </c>
      <c r="B1" s="212"/>
      <c r="C1" s="212"/>
      <c r="D1" s="212"/>
      <c r="E1" s="212"/>
      <c r="F1" s="212"/>
      <c r="G1" s="212"/>
      <c r="H1" s="212"/>
    </row>
    <row r="2" spans="1:8" ht="19">
      <c r="A2" s="219" t="s">
        <v>128</v>
      </c>
      <c r="B2" s="219"/>
    </row>
    <row r="3" spans="1:8" ht="12.75" customHeight="1">
      <c r="A3" s="68" t="s">
        <v>33</v>
      </c>
      <c r="B3" s="216" t="s">
        <v>34</v>
      </c>
      <c r="C3" s="220" t="s">
        <v>306</v>
      </c>
      <c r="D3" s="221"/>
      <c r="E3" s="222"/>
      <c r="F3" s="213" t="s">
        <v>35</v>
      </c>
      <c r="G3" s="214"/>
      <c r="H3" s="215"/>
    </row>
    <row r="4" spans="1:8" ht="12.75" customHeight="1">
      <c r="A4" s="69" t="s">
        <v>36</v>
      </c>
      <c r="B4" s="217"/>
      <c r="C4" s="96" t="s">
        <v>8</v>
      </c>
      <c r="D4" s="97" t="s">
        <v>9</v>
      </c>
      <c r="E4" s="98" t="s">
        <v>10</v>
      </c>
      <c r="F4" s="70" t="s">
        <v>8</v>
      </c>
      <c r="G4" s="71" t="s">
        <v>9</v>
      </c>
      <c r="H4" s="72" t="s">
        <v>10</v>
      </c>
    </row>
    <row r="5" spans="1:8">
      <c r="A5" s="14" t="s">
        <v>37</v>
      </c>
      <c r="B5" s="15" t="s">
        <v>129</v>
      </c>
      <c r="C5" s="104">
        <v>120</v>
      </c>
      <c r="D5" s="104">
        <v>757</v>
      </c>
      <c r="E5" s="104">
        <v>900</v>
      </c>
      <c r="F5" s="38"/>
      <c r="G5" s="39"/>
      <c r="H5" s="40"/>
    </row>
    <row r="6" spans="1:8" ht="30">
      <c r="A6" s="14" t="s">
        <v>39</v>
      </c>
      <c r="B6" s="21" t="s">
        <v>130</v>
      </c>
      <c r="C6" s="104">
        <v>140</v>
      </c>
      <c r="D6" s="104">
        <v>471</v>
      </c>
      <c r="E6" s="104">
        <v>645</v>
      </c>
      <c r="F6" s="38"/>
      <c r="G6" s="39"/>
      <c r="H6" s="40"/>
    </row>
    <row r="7" spans="1:8">
      <c r="A7" s="14" t="s">
        <v>41</v>
      </c>
      <c r="B7" s="15" t="s">
        <v>262</v>
      </c>
      <c r="C7" s="104">
        <v>135</v>
      </c>
      <c r="D7" s="104">
        <v>357</v>
      </c>
      <c r="E7" s="104">
        <v>497</v>
      </c>
      <c r="F7" s="38"/>
      <c r="G7" s="39"/>
      <c r="H7" s="40"/>
    </row>
    <row r="8" spans="1:8">
      <c r="A8" s="14" t="s">
        <v>42</v>
      </c>
      <c r="B8" s="15" t="s">
        <v>263</v>
      </c>
      <c r="C8" s="104">
        <v>174</v>
      </c>
      <c r="D8" s="104">
        <v>365</v>
      </c>
      <c r="E8" s="104">
        <v>547</v>
      </c>
      <c r="F8" s="38"/>
      <c r="G8" s="39"/>
      <c r="H8" s="40"/>
    </row>
    <row r="9" spans="1:8">
      <c r="A9" s="14" t="s">
        <v>44</v>
      </c>
      <c r="B9" s="15" t="s">
        <v>264</v>
      </c>
      <c r="C9" s="104">
        <v>239</v>
      </c>
      <c r="D9" s="104">
        <v>327</v>
      </c>
      <c r="E9" s="104">
        <v>576</v>
      </c>
      <c r="F9" s="38"/>
      <c r="G9" s="39"/>
      <c r="H9" s="40"/>
    </row>
    <row r="10" spans="1:8">
      <c r="A10" s="14" t="s">
        <v>45</v>
      </c>
      <c r="B10" s="15" t="s">
        <v>131</v>
      </c>
      <c r="C10" s="104">
        <v>146</v>
      </c>
      <c r="D10" s="104">
        <v>125</v>
      </c>
      <c r="E10" s="104">
        <v>292</v>
      </c>
      <c r="F10" s="38"/>
      <c r="G10" s="39"/>
      <c r="H10" s="40"/>
    </row>
    <row r="11" spans="1:8">
      <c r="A11" s="14" t="s">
        <v>47</v>
      </c>
      <c r="B11" s="15" t="s">
        <v>132</v>
      </c>
      <c r="C11" s="104">
        <v>286</v>
      </c>
      <c r="D11" s="104">
        <v>415</v>
      </c>
      <c r="E11" s="104">
        <v>724</v>
      </c>
      <c r="F11" s="38"/>
      <c r="G11" s="39"/>
      <c r="H11" s="40"/>
    </row>
    <row r="12" spans="1:8">
      <c r="A12" s="14" t="s">
        <v>49</v>
      </c>
      <c r="B12" s="15" t="s">
        <v>265</v>
      </c>
      <c r="C12" s="104">
        <v>135</v>
      </c>
      <c r="D12" s="104">
        <v>392</v>
      </c>
      <c r="E12" s="104">
        <v>527</v>
      </c>
      <c r="F12" s="38"/>
      <c r="G12" s="39"/>
      <c r="H12" s="40"/>
    </row>
    <row r="13" spans="1:8">
      <c r="A13" s="14" t="s">
        <v>51</v>
      </c>
      <c r="B13" s="15" t="s">
        <v>266</v>
      </c>
      <c r="C13" s="104">
        <v>151</v>
      </c>
      <c r="D13" s="104">
        <v>232</v>
      </c>
      <c r="E13" s="104">
        <v>414</v>
      </c>
      <c r="F13" s="38"/>
      <c r="G13" s="39"/>
      <c r="H13" s="40"/>
    </row>
    <row r="14" spans="1:8">
      <c r="A14" s="14" t="s">
        <v>53</v>
      </c>
      <c r="B14" s="15" t="s">
        <v>133</v>
      </c>
      <c r="C14" s="104">
        <v>265</v>
      </c>
      <c r="D14" s="104">
        <v>320</v>
      </c>
      <c r="E14" s="104">
        <v>591</v>
      </c>
      <c r="F14" s="38"/>
      <c r="G14" s="39"/>
      <c r="H14" s="40"/>
    </row>
    <row r="15" spans="1:8">
      <c r="A15" s="14" t="s">
        <v>55</v>
      </c>
      <c r="B15" s="15" t="s">
        <v>134</v>
      </c>
      <c r="C15" s="104">
        <v>112</v>
      </c>
      <c r="D15" s="104">
        <v>287</v>
      </c>
      <c r="E15" s="104">
        <v>413</v>
      </c>
      <c r="F15" s="38"/>
      <c r="G15" s="39"/>
      <c r="H15" s="40"/>
    </row>
    <row r="16" spans="1:8">
      <c r="A16" s="14" t="s">
        <v>57</v>
      </c>
      <c r="B16" s="15" t="s">
        <v>135</v>
      </c>
      <c r="C16" s="104">
        <v>57</v>
      </c>
      <c r="D16" s="104">
        <v>374</v>
      </c>
      <c r="E16" s="104">
        <v>431</v>
      </c>
      <c r="F16" s="38"/>
      <c r="G16" s="39"/>
      <c r="H16" s="40"/>
    </row>
    <row r="17" spans="1:11">
      <c r="A17" s="14" t="s">
        <v>59</v>
      </c>
      <c r="B17" s="15" t="s">
        <v>267</v>
      </c>
      <c r="C17" s="104">
        <v>135</v>
      </c>
      <c r="D17" s="104">
        <v>156</v>
      </c>
      <c r="E17" s="104">
        <v>309</v>
      </c>
      <c r="F17" s="38"/>
      <c r="G17" s="39"/>
      <c r="H17" s="40"/>
    </row>
    <row r="18" spans="1:11">
      <c r="A18" s="14" t="s">
        <v>61</v>
      </c>
      <c r="B18" s="15" t="s">
        <v>268</v>
      </c>
      <c r="C18" s="104">
        <v>212</v>
      </c>
      <c r="D18" s="104">
        <v>46</v>
      </c>
      <c r="E18" s="104">
        <v>268</v>
      </c>
      <c r="F18" s="38"/>
      <c r="G18" s="39"/>
      <c r="H18" s="40"/>
    </row>
    <row r="19" spans="1:11">
      <c r="A19" s="14" t="s">
        <v>63</v>
      </c>
      <c r="B19" s="15" t="s">
        <v>136</v>
      </c>
      <c r="C19" s="104">
        <v>116</v>
      </c>
      <c r="D19" s="104">
        <v>111</v>
      </c>
      <c r="E19" s="104">
        <v>231</v>
      </c>
      <c r="F19" s="38"/>
      <c r="G19" s="39"/>
      <c r="H19" s="40"/>
    </row>
    <row r="20" spans="1:11" ht="17.25" customHeight="1">
      <c r="A20" s="16"/>
      <c r="B20" s="22" t="s">
        <v>76</v>
      </c>
      <c r="C20" s="105">
        <f t="shared" ref="C20:E20" si="0">SUM(C5:C19)</f>
        <v>2423</v>
      </c>
      <c r="D20" s="105">
        <f t="shared" si="0"/>
        <v>4735</v>
      </c>
      <c r="E20" s="105">
        <f t="shared" si="0"/>
        <v>7365</v>
      </c>
      <c r="F20" s="18">
        <f t="shared" ref="F20:H20" si="1">SUM(F5:F19)</f>
        <v>0</v>
      </c>
      <c r="G20" s="19">
        <f t="shared" si="1"/>
        <v>0</v>
      </c>
      <c r="H20" s="20">
        <f t="shared" si="1"/>
        <v>0</v>
      </c>
    </row>
    <row r="21" spans="1:11" ht="19">
      <c r="A21" s="219" t="s">
        <v>137</v>
      </c>
      <c r="B21" s="219"/>
    </row>
    <row r="22" spans="1:11" ht="12.75" customHeight="1">
      <c r="A22" s="68" t="s">
        <v>33</v>
      </c>
      <c r="B22" s="216" t="s">
        <v>34</v>
      </c>
      <c r="C22" s="220" t="s">
        <v>306</v>
      </c>
      <c r="D22" s="221"/>
      <c r="E22" s="222"/>
      <c r="F22" s="213" t="s">
        <v>35</v>
      </c>
      <c r="G22" s="214"/>
      <c r="H22" s="215"/>
    </row>
    <row r="23" spans="1:11" ht="12.75" customHeight="1">
      <c r="A23" s="69" t="s">
        <v>36</v>
      </c>
      <c r="B23" s="217"/>
      <c r="C23" s="96" t="s">
        <v>8</v>
      </c>
      <c r="D23" s="97" t="s">
        <v>9</v>
      </c>
      <c r="E23" s="98" t="s">
        <v>10</v>
      </c>
      <c r="F23" s="70" t="s">
        <v>8</v>
      </c>
      <c r="G23" s="71" t="s">
        <v>9</v>
      </c>
      <c r="H23" s="72" t="s">
        <v>10</v>
      </c>
      <c r="K23" s="8"/>
    </row>
    <row r="24" spans="1:11">
      <c r="A24" s="14" t="s">
        <v>37</v>
      </c>
      <c r="B24" s="15" t="s">
        <v>269</v>
      </c>
      <c r="C24" s="104">
        <v>85</v>
      </c>
      <c r="D24" s="104">
        <v>130</v>
      </c>
      <c r="E24" s="104">
        <v>222</v>
      </c>
      <c r="F24" s="38"/>
      <c r="G24" s="39"/>
      <c r="H24" s="40"/>
      <c r="K24" s="8"/>
    </row>
    <row r="25" spans="1:11">
      <c r="A25" s="14" t="s">
        <v>39</v>
      </c>
      <c r="B25" s="15" t="s">
        <v>270</v>
      </c>
      <c r="C25" s="104">
        <v>146</v>
      </c>
      <c r="D25" s="104">
        <v>103</v>
      </c>
      <c r="E25" s="104">
        <v>259</v>
      </c>
      <c r="F25" s="38"/>
      <c r="G25" s="39"/>
      <c r="H25" s="40"/>
    </row>
    <row r="26" spans="1:11">
      <c r="A26" s="14" t="s">
        <v>41</v>
      </c>
      <c r="B26" s="15" t="s">
        <v>138</v>
      </c>
      <c r="C26" s="104">
        <v>194</v>
      </c>
      <c r="D26" s="104">
        <v>73</v>
      </c>
      <c r="E26" s="104">
        <v>281</v>
      </c>
      <c r="F26" s="38"/>
      <c r="G26" s="39"/>
      <c r="H26" s="40"/>
    </row>
    <row r="27" spans="1:11">
      <c r="A27" s="14" t="s">
        <v>42</v>
      </c>
      <c r="B27" s="15" t="s">
        <v>139</v>
      </c>
      <c r="C27" s="104">
        <v>148</v>
      </c>
      <c r="D27" s="104">
        <v>370</v>
      </c>
      <c r="E27" s="104">
        <v>533</v>
      </c>
      <c r="F27" s="38"/>
      <c r="G27" s="39"/>
      <c r="H27" s="40"/>
    </row>
    <row r="28" spans="1:11">
      <c r="A28" s="14" t="s">
        <v>44</v>
      </c>
      <c r="B28" s="15" t="s">
        <v>271</v>
      </c>
      <c r="C28" s="104">
        <v>140</v>
      </c>
      <c r="D28" s="104">
        <v>256</v>
      </c>
      <c r="E28" s="104">
        <v>432</v>
      </c>
      <c r="F28" s="38"/>
      <c r="G28" s="39"/>
      <c r="H28" s="40"/>
    </row>
    <row r="29" spans="1:11">
      <c r="A29" s="14" t="s">
        <v>45</v>
      </c>
      <c r="B29" s="15" t="s">
        <v>272</v>
      </c>
      <c r="C29" s="104">
        <v>159</v>
      </c>
      <c r="D29" s="104">
        <v>190</v>
      </c>
      <c r="E29" s="104">
        <v>374</v>
      </c>
      <c r="F29" s="38"/>
      <c r="G29" s="39"/>
      <c r="H29" s="40"/>
    </row>
    <row r="30" spans="1:11">
      <c r="A30" s="14" t="s">
        <v>47</v>
      </c>
      <c r="B30" s="15" t="s">
        <v>140</v>
      </c>
      <c r="C30" s="104">
        <v>80</v>
      </c>
      <c r="D30" s="104">
        <v>122</v>
      </c>
      <c r="E30" s="104">
        <v>207</v>
      </c>
      <c r="F30" s="38"/>
      <c r="G30" s="39"/>
      <c r="H30" s="40"/>
    </row>
    <row r="31" spans="1:11">
      <c r="A31" s="14" t="s">
        <v>49</v>
      </c>
      <c r="B31" s="15" t="s">
        <v>273</v>
      </c>
      <c r="C31" s="104">
        <v>116</v>
      </c>
      <c r="D31" s="104">
        <v>270</v>
      </c>
      <c r="E31" s="104">
        <v>387</v>
      </c>
      <c r="F31" s="38"/>
      <c r="G31" s="39"/>
      <c r="H31" s="40"/>
    </row>
    <row r="32" spans="1:11">
      <c r="A32" s="14" t="s">
        <v>51</v>
      </c>
      <c r="B32" s="15" t="s">
        <v>274</v>
      </c>
      <c r="C32" s="104">
        <v>14</v>
      </c>
      <c r="D32" s="104">
        <v>287</v>
      </c>
      <c r="E32" s="104">
        <v>305</v>
      </c>
      <c r="F32" s="38"/>
      <c r="G32" s="39"/>
      <c r="H32" s="40"/>
    </row>
    <row r="33" spans="1:8">
      <c r="A33" s="14" t="s">
        <v>53</v>
      </c>
      <c r="B33" s="15" t="s">
        <v>275</v>
      </c>
      <c r="C33" s="104">
        <v>290</v>
      </c>
      <c r="D33" s="104">
        <v>189</v>
      </c>
      <c r="E33" s="104">
        <v>489</v>
      </c>
      <c r="F33" s="38"/>
      <c r="G33" s="39"/>
      <c r="H33" s="40"/>
    </row>
    <row r="34" spans="1:8">
      <c r="A34" s="14" t="s">
        <v>55</v>
      </c>
      <c r="B34" s="15" t="s">
        <v>276</v>
      </c>
      <c r="C34" s="104">
        <v>132</v>
      </c>
      <c r="D34" s="104">
        <v>295</v>
      </c>
      <c r="E34" s="104">
        <v>474</v>
      </c>
      <c r="F34" s="38"/>
      <c r="G34" s="39"/>
      <c r="H34" s="40"/>
    </row>
    <row r="35" spans="1:8">
      <c r="A35" s="14" t="s">
        <v>57</v>
      </c>
      <c r="B35" s="15" t="s">
        <v>141</v>
      </c>
      <c r="C35" s="104">
        <v>64</v>
      </c>
      <c r="D35" s="104">
        <v>315</v>
      </c>
      <c r="E35" s="104">
        <v>387</v>
      </c>
      <c r="F35" s="38"/>
      <c r="G35" s="39"/>
      <c r="H35" s="40"/>
    </row>
    <row r="36" spans="1:8" ht="30">
      <c r="A36" s="14" t="s">
        <v>59</v>
      </c>
      <c r="B36" s="21" t="s">
        <v>277</v>
      </c>
      <c r="C36" s="104">
        <v>143</v>
      </c>
      <c r="D36" s="104">
        <v>130</v>
      </c>
      <c r="E36" s="104">
        <v>298</v>
      </c>
      <c r="F36" s="38"/>
      <c r="G36" s="39"/>
      <c r="H36" s="40"/>
    </row>
    <row r="37" spans="1:8">
      <c r="A37" s="14" t="s">
        <v>61</v>
      </c>
      <c r="B37" s="15" t="s">
        <v>278</v>
      </c>
      <c r="C37" s="104">
        <v>314</v>
      </c>
      <c r="D37" s="104">
        <v>296</v>
      </c>
      <c r="E37" s="104">
        <v>633</v>
      </c>
      <c r="F37" s="38"/>
      <c r="G37" s="39"/>
      <c r="H37" s="40"/>
    </row>
    <row r="38" spans="1:8">
      <c r="A38" s="14" t="s">
        <v>63</v>
      </c>
      <c r="B38" s="15" t="s">
        <v>279</v>
      </c>
      <c r="C38" s="104">
        <v>220</v>
      </c>
      <c r="D38" s="104">
        <v>161</v>
      </c>
      <c r="E38" s="104">
        <v>403</v>
      </c>
      <c r="F38" s="38"/>
      <c r="G38" s="39"/>
      <c r="H38" s="40"/>
    </row>
    <row r="39" spans="1:8" ht="30">
      <c r="A39" s="14" t="s">
        <v>65</v>
      </c>
      <c r="B39" s="21" t="s">
        <v>280</v>
      </c>
      <c r="C39" s="104">
        <v>300</v>
      </c>
      <c r="D39" s="104">
        <v>111</v>
      </c>
      <c r="E39" s="104">
        <v>420</v>
      </c>
      <c r="F39" s="38"/>
      <c r="G39" s="39"/>
      <c r="H39" s="40"/>
    </row>
    <row r="40" spans="1:8" ht="30">
      <c r="A40" s="14" t="s">
        <v>67</v>
      </c>
      <c r="B40" s="21" t="s">
        <v>281</v>
      </c>
      <c r="C40" s="104">
        <v>286</v>
      </c>
      <c r="D40" s="104">
        <v>124</v>
      </c>
      <c r="E40" s="104">
        <v>422</v>
      </c>
      <c r="F40" s="38"/>
      <c r="G40" s="39"/>
      <c r="H40" s="40"/>
    </row>
    <row r="41" spans="1:8">
      <c r="A41" s="14" t="s">
        <v>69</v>
      </c>
      <c r="B41" s="15" t="s">
        <v>282</v>
      </c>
      <c r="C41" s="104">
        <v>243</v>
      </c>
      <c r="D41" s="104">
        <v>45</v>
      </c>
      <c r="E41" s="104">
        <v>295</v>
      </c>
      <c r="F41" s="38"/>
      <c r="G41" s="39"/>
      <c r="H41" s="40"/>
    </row>
    <row r="42" spans="1:8">
      <c r="A42" s="14" t="s">
        <v>71</v>
      </c>
      <c r="B42" s="15" t="s">
        <v>142</v>
      </c>
      <c r="C42" s="104">
        <v>337</v>
      </c>
      <c r="D42" s="104">
        <v>124</v>
      </c>
      <c r="E42" s="104">
        <v>468</v>
      </c>
      <c r="F42" s="38"/>
      <c r="G42" s="39"/>
      <c r="H42" s="40"/>
    </row>
    <row r="43" spans="1:8" ht="30">
      <c r="A43" s="14" t="s">
        <v>72</v>
      </c>
      <c r="B43" s="21" t="s">
        <v>283</v>
      </c>
      <c r="C43" s="104">
        <v>226</v>
      </c>
      <c r="D43" s="104">
        <v>298</v>
      </c>
      <c r="E43" s="104">
        <v>529</v>
      </c>
      <c r="F43" s="38"/>
      <c r="G43" s="39"/>
      <c r="H43" s="40"/>
    </row>
    <row r="44" spans="1:8">
      <c r="A44" s="14" t="s">
        <v>73</v>
      </c>
      <c r="B44" s="15" t="s">
        <v>143</v>
      </c>
      <c r="C44" s="104">
        <v>184</v>
      </c>
      <c r="D44" s="104">
        <v>89</v>
      </c>
      <c r="E44" s="104">
        <v>289</v>
      </c>
      <c r="F44" s="38"/>
      <c r="G44" s="39"/>
      <c r="H44" s="40"/>
    </row>
    <row r="45" spans="1:8" ht="17.25" customHeight="1">
      <c r="A45" s="16"/>
      <c r="B45" s="22" t="s">
        <v>76</v>
      </c>
      <c r="C45" s="105">
        <f t="shared" ref="C45:E45" si="2">SUM(C24:C44)</f>
        <v>3821</v>
      </c>
      <c r="D45" s="105">
        <f t="shared" si="2"/>
        <v>3978</v>
      </c>
      <c r="E45" s="105">
        <f t="shared" si="2"/>
        <v>8107</v>
      </c>
      <c r="F45" s="18">
        <f>SUM(F24:F44)</f>
        <v>0</v>
      </c>
      <c r="G45" s="19">
        <f t="shared" ref="G45:H45" si="3">SUM(G24:G44)</f>
        <v>0</v>
      </c>
      <c r="H45" s="20">
        <f t="shared" si="3"/>
        <v>0</v>
      </c>
    </row>
  </sheetData>
  <sheetProtection sheet="1" selectLockedCells="1"/>
  <mergeCells count="9">
    <mergeCell ref="F3:H3"/>
    <mergeCell ref="F22:H22"/>
    <mergeCell ref="A1:H1"/>
    <mergeCell ref="B22:B23"/>
    <mergeCell ref="C22:E22"/>
    <mergeCell ref="A2:B2"/>
    <mergeCell ref="C3:E3"/>
    <mergeCell ref="B3:B4"/>
    <mergeCell ref="A21:B21"/>
  </mergeCells>
  <phoneticPr fontId="1"/>
  <dataValidations count="1">
    <dataValidation type="whole" allowBlank="1" showInputMessage="1" showErrorMessage="1" sqref="F5:H19 F24:H44" xr:uid="{C2782970-76C7-43B6-B9AA-1BDC06DDF73A}">
      <formula1>1</formula1>
      <formula2>C5</formula2>
    </dataValidation>
  </dataValidations>
  <printOptions horizontalCentered="1"/>
  <pageMargins left="0.55118110236220474" right="0.55118110236220474" top="0.78740157480314965" bottom="0.78740157480314965" header="0.51181102362204722" footer="0.5118110236220472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D0E0C-AD68-4561-B2C4-557B5F70F6FD}">
  <sheetPr codeName="Sheet9"/>
  <dimension ref="A1:H27"/>
  <sheetViews>
    <sheetView showZeros="0" zoomScale="90" zoomScaleNormal="90" workbookViewId="0">
      <pane ySplit="4" topLeftCell="A5" activePane="bottomLeft" state="frozen"/>
      <selection pane="bottomLeft" activeCell="H5" sqref="H5"/>
    </sheetView>
  </sheetViews>
  <sheetFormatPr baseColWidth="10" defaultColWidth="9" defaultRowHeight="14"/>
  <cols>
    <col min="1" max="1" width="6.6640625" style="8" bestFit="1" customWidth="1"/>
    <col min="2" max="2" width="39.1640625" style="2" customWidth="1"/>
    <col min="3" max="5" width="5.5" style="95" customWidth="1"/>
    <col min="6" max="8" width="5.5" style="2" customWidth="1"/>
    <col min="9" max="16384" width="9" style="2"/>
  </cols>
  <sheetData>
    <row r="1" spans="1:8" ht="25" customHeight="1">
      <c r="A1" s="212" t="s">
        <v>307</v>
      </c>
      <c r="B1" s="212"/>
      <c r="C1" s="212"/>
      <c r="D1" s="212"/>
      <c r="E1" s="212"/>
      <c r="F1" s="212"/>
      <c r="G1" s="212"/>
      <c r="H1" s="212"/>
    </row>
    <row r="2" spans="1:8" ht="19">
      <c r="A2" s="219" t="s">
        <v>144</v>
      </c>
      <c r="B2" s="219"/>
    </row>
    <row r="3" spans="1:8" ht="12.75" customHeight="1">
      <c r="A3" s="68" t="s">
        <v>33</v>
      </c>
      <c r="B3" s="216" t="s">
        <v>34</v>
      </c>
      <c r="C3" s="220" t="s">
        <v>306</v>
      </c>
      <c r="D3" s="221"/>
      <c r="E3" s="222"/>
      <c r="F3" s="213" t="s">
        <v>35</v>
      </c>
      <c r="G3" s="214"/>
      <c r="H3" s="215"/>
    </row>
    <row r="4" spans="1:8" ht="12.75" customHeight="1">
      <c r="A4" s="69" t="s">
        <v>36</v>
      </c>
      <c r="B4" s="217"/>
      <c r="C4" s="96" t="s">
        <v>8</v>
      </c>
      <c r="D4" s="97" t="s">
        <v>9</v>
      </c>
      <c r="E4" s="98" t="s">
        <v>10</v>
      </c>
      <c r="F4" s="70" t="s">
        <v>8</v>
      </c>
      <c r="G4" s="71" t="s">
        <v>9</v>
      </c>
      <c r="H4" s="72" t="s">
        <v>10</v>
      </c>
    </row>
    <row r="5" spans="1:8" ht="39" customHeight="1">
      <c r="A5" s="14" t="s">
        <v>37</v>
      </c>
      <c r="B5" s="21" t="s">
        <v>145</v>
      </c>
      <c r="C5" s="104">
        <v>171</v>
      </c>
      <c r="D5" s="104">
        <v>264</v>
      </c>
      <c r="E5" s="104">
        <v>525</v>
      </c>
      <c r="F5" s="38"/>
      <c r="G5" s="39"/>
      <c r="H5" s="40"/>
    </row>
    <row r="6" spans="1:8" ht="39" customHeight="1">
      <c r="A6" s="14" t="s">
        <v>39</v>
      </c>
      <c r="B6" s="21" t="s">
        <v>146</v>
      </c>
      <c r="C6" s="104">
        <v>29</v>
      </c>
      <c r="D6" s="104">
        <v>50</v>
      </c>
      <c r="E6" s="104">
        <v>312</v>
      </c>
      <c r="F6" s="38"/>
      <c r="G6" s="39"/>
      <c r="H6" s="40"/>
    </row>
    <row r="7" spans="1:8" ht="39" customHeight="1">
      <c r="A7" s="14" t="s">
        <v>41</v>
      </c>
      <c r="B7" s="21" t="s">
        <v>147</v>
      </c>
      <c r="C7" s="104">
        <v>91</v>
      </c>
      <c r="D7" s="104">
        <v>120</v>
      </c>
      <c r="E7" s="104">
        <v>240</v>
      </c>
      <c r="F7" s="38"/>
      <c r="G7" s="39"/>
      <c r="H7" s="40"/>
    </row>
    <row r="8" spans="1:8" ht="27" customHeight="1">
      <c r="A8" s="14" t="s">
        <v>42</v>
      </c>
      <c r="B8" s="21" t="s">
        <v>148</v>
      </c>
      <c r="C8" s="104">
        <v>89</v>
      </c>
      <c r="D8" s="104">
        <v>166</v>
      </c>
      <c r="E8" s="104">
        <v>323</v>
      </c>
      <c r="F8" s="38"/>
      <c r="G8" s="39"/>
      <c r="H8" s="40"/>
    </row>
    <row r="9" spans="1:8" ht="15">
      <c r="A9" s="14" t="s">
        <v>44</v>
      </c>
      <c r="B9" s="21" t="s">
        <v>149</v>
      </c>
      <c r="C9" s="104">
        <v>37</v>
      </c>
      <c r="D9" s="104">
        <v>179</v>
      </c>
      <c r="E9" s="104">
        <v>265</v>
      </c>
      <c r="F9" s="38"/>
      <c r="G9" s="39"/>
      <c r="H9" s="40"/>
    </row>
    <row r="10" spans="1:8" ht="27" customHeight="1">
      <c r="A10" s="14" t="s">
        <v>45</v>
      </c>
      <c r="B10" s="21" t="s">
        <v>150</v>
      </c>
      <c r="C10" s="104">
        <v>22</v>
      </c>
      <c r="D10" s="104">
        <v>127</v>
      </c>
      <c r="E10" s="104">
        <v>177</v>
      </c>
      <c r="F10" s="38"/>
      <c r="G10" s="39"/>
      <c r="H10" s="40"/>
    </row>
    <row r="11" spans="1:8" ht="27" customHeight="1">
      <c r="A11" s="14" t="s">
        <v>47</v>
      </c>
      <c r="B11" s="21" t="s">
        <v>151</v>
      </c>
      <c r="C11" s="104">
        <v>179</v>
      </c>
      <c r="D11" s="104">
        <v>159</v>
      </c>
      <c r="E11" s="104">
        <v>406</v>
      </c>
      <c r="F11" s="38"/>
      <c r="G11" s="39"/>
      <c r="H11" s="40"/>
    </row>
    <row r="12" spans="1:8" ht="27" customHeight="1">
      <c r="A12" s="14" t="s">
        <v>49</v>
      </c>
      <c r="B12" s="21" t="s">
        <v>152</v>
      </c>
      <c r="C12" s="104">
        <v>202</v>
      </c>
      <c r="D12" s="104">
        <v>273</v>
      </c>
      <c r="E12" s="104">
        <v>485</v>
      </c>
      <c r="F12" s="38"/>
      <c r="G12" s="39"/>
      <c r="H12" s="40"/>
    </row>
    <row r="13" spans="1:8" ht="39" customHeight="1">
      <c r="A13" s="14" t="s">
        <v>51</v>
      </c>
      <c r="B13" s="21" t="s">
        <v>153</v>
      </c>
      <c r="C13" s="104">
        <v>205</v>
      </c>
      <c r="D13" s="104">
        <v>197</v>
      </c>
      <c r="E13" s="104">
        <v>449</v>
      </c>
      <c r="F13" s="38"/>
      <c r="G13" s="39"/>
      <c r="H13" s="40"/>
    </row>
    <row r="14" spans="1:8" ht="26.25" customHeight="1">
      <c r="A14" s="14" t="s">
        <v>53</v>
      </c>
      <c r="B14" s="21" t="s">
        <v>154</v>
      </c>
      <c r="C14" s="104">
        <v>180</v>
      </c>
      <c r="D14" s="104">
        <v>299</v>
      </c>
      <c r="E14" s="104">
        <v>493</v>
      </c>
      <c r="F14" s="38"/>
      <c r="G14" s="39"/>
      <c r="H14" s="40"/>
    </row>
    <row r="15" spans="1:8" ht="15">
      <c r="A15" s="14" t="s">
        <v>55</v>
      </c>
      <c r="B15" s="21" t="s">
        <v>155</v>
      </c>
      <c r="C15" s="104">
        <v>126</v>
      </c>
      <c r="D15" s="104">
        <v>100</v>
      </c>
      <c r="E15" s="104">
        <v>227</v>
      </c>
      <c r="F15" s="38"/>
      <c r="G15" s="39"/>
      <c r="H15" s="40"/>
    </row>
    <row r="16" spans="1:8" ht="27" customHeight="1">
      <c r="A16" s="14" t="s">
        <v>57</v>
      </c>
      <c r="B16" s="21" t="s">
        <v>156</v>
      </c>
      <c r="C16" s="104">
        <v>214</v>
      </c>
      <c r="D16" s="104">
        <v>267</v>
      </c>
      <c r="E16" s="104">
        <v>489</v>
      </c>
      <c r="F16" s="38"/>
      <c r="G16" s="39"/>
      <c r="H16" s="40"/>
    </row>
    <row r="17" spans="1:8" ht="27" customHeight="1">
      <c r="A17" s="14" t="s">
        <v>59</v>
      </c>
      <c r="B17" s="21" t="s">
        <v>157</v>
      </c>
      <c r="C17" s="104">
        <v>66</v>
      </c>
      <c r="D17" s="104">
        <v>105</v>
      </c>
      <c r="E17" s="104">
        <v>186</v>
      </c>
      <c r="F17" s="38"/>
      <c r="G17" s="39"/>
      <c r="H17" s="40"/>
    </row>
    <row r="18" spans="1:8" ht="27" customHeight="1">
      <c r="A18" s="14" t="s">
        <v>61</v>
      </c>
      <c r="B18" s="21" t="s">
        <v>158</v>
      </c>
      <c r="C18" s="104">
        <v>184</v>
      </c>
      <c r="D18" s="104">
        <v>80</v>
      </c>
      <c r="E18" s="104">
        <v>277</v>
      </c>
      <c r="F18" s="38"/>
      <c r="G18" s="39"/>
      <c r="H18" s="40"/>
    </row>
    <row r="19" spans="1:8" ht="27" customHeight="1">
      <c r="A19" s="14" t="s">
        <v>63</v>
      </c>
      <c r="B19" s="21" t="s">
        <v>159</v>
      </c>
      <c r="C19" s="104">
        <v>126</v>
      </c>
      <c r="D19" s="104">
        <v>372</v>
      </c>
      <c r="E19" s="104">
        <v>577</v>
      </c>
      <c r="F19" s="38"/>
      <c r="G19" s="39"/>
      <c r="H19" s="40"/>
    </row>
    <row r="20" spans="1:8" ht="15">
      <c r="A20" s="14" t="s">
        <v>65</v>
      </c>
      <c r="B20" s="21" t="s">
        <v>160</v>
      </c>
      <c r="C20" s="104">
        <v>82</v>
      </c>
      <c r="D20" s="104">
        <v>316</v>
      </c>
      <c r="E20" s="104">
        <v>454</v>
      </c>
      <c r="F20" s="38"/>
      <c r="G20" s="39"/>
      <c r="H20" s="40"/>
    </row>
    <row r="21" spans="1:8" ht="15">
      <c r="A21" s="14" t="s">
        <v>67</v>
      </c>
      <c r="B21" s="21" t="s">
        <v>161</v>
      </c>
      <c r="C21" s="104">
        <v>76</v>
      </c>
      <c r="D21" s="104">
        <v>140</v>
      </c>
      <c r="E21" s="104">
        <v>314</v>
      </c>
      <c r="F21" s="38"/>
      <c r="G21" s="39"/>
      <c r="H21" s="40"/>
    </row>
    <row r="22" spans="1:8" ht="26.25" customHeight="1">
      <c r="A22" s="14" t="s">
        <v>69</v>
      </c>
      <c r="B22" s="21" t="s">
        <v>252</v>
      </c>
      <c r="C22" s="104">
        <v>62</v>
      </c>
      <c r="D22" s="104">
        <v>249</v>
      </c>
      <c r="E22" s="104">
        <v>460</v>
      </c>
      <c r="F22" s="38"/>
      <c r="G22" s="39"/>
      <c r="H22" s="40"/>
    </row>
    <row r="23" spans="1:8" ht="26.25" customHeight="1">
      <c r="A23" s="14" t="s">
        <v>71</v>
      </c>
      <c r="B23" s="21" t="s">
        <v>162</v>
      </c>
      <c r="C23" s="104">
        <v>91</v>
      </c>
      <c r="D23" s="104">
        <v>71</v>
      </c>
      <c r="E23" s="104">
        <v>305</v>
      </c>
      <c r="F23" s="38"/>
      <c r="G23" s="39"/>
      <c r="H23" s="40"/>
    </row>
    <row r="24" spans="1:8" ht="26.25" customHeight="1">
      <c r="A24" s="14" t="s">
        <v>72</v>
      </c>
      <c r="B24" s="21" t="s">
        <v>163</v>
      </c>
      <c r="C24" s="104">
        <v>60</v>
      </c>
      <c r="D24" s="104">
        <v>153</v>
      </c>
      <c r="E24" s="104">
        <v>759</v>
      </c>
      <c r="F24" s="38"/>
      <c r="G24" s="39"/>
      <c r="H24" s="40"/>
    </row>
    <row r="25" spans="1:8" ht="26.25" customHeight="1">
      <c r="A25" s="14" t="s">
        <v>73</v>
      </c>
      <c r="B25" s="21" t="s">
        <v>164</v>
      </c>
      <c r="C25" s="104">
        <v>107</v>
      </c>
      <c r="D25" s="104">
        <v>286</v>
      </c>
      <c r="E25" s="104">
        <v>414</v>
      </c>
      <c r="F25" s="38"/>
      <c r="G25" s="39"/>
      <c r="H25" s="40"/>
    </row>
    <row r="26" spans="1:8" ht="39" customHeight="1">
      <c r="A26" s="14" t="s">
        <v>74</v>
      </c>
      <c r="B26" s="21" t="s">
        <v>165</v>
      </c>
      <c r="C26" s="104">
        <v>148</v>
      </c>
      <c r="D26" s="104">
        <v>321</v>
      </c>
      <c r="E26" s="104">
        <v>480</v>
      </c>
      <c r="F26" s="38"/>
      <c r="G26" s="39"/>
      <c r="H26" s="40"/>
    </row>
    <row r="27" spans="1:8" ht="17.25" customHeight="1">
      <c r="A27" s="16"/>
      <c r="B27" s="22" t="s">
        <v>76</v>
      </c>
      <c r="C27" s="105">
        <f t="shared" ref="C27:E27" si="0">SUM(C5:C26)</f>
        <v>2547</v>
      </c>
      <c r="D27" s="105">
        <f t="shared" si="0"/>
        <v>4294</v>
      </c>
      <c r="E27" s="105">
        <f t="shared" si="0"/>
        <v>8617</v>
      </c>
      <c r="F27" s="24">
        <f>SUM(F5:F26)</f>
        <v>0</v>
      </c>
      <c r="G27" s="19">
        <f t="shared" ref="G27:H27" si="1">SUM(G5:G26)</f>
        <v>0</v>
      </c>
      <c r="H27" s="20">
        <f t="shared" si="1"/>
        <v>0</v>
      </c>
    </row>
  </sheetData>
  <sheetProtection sheet="1" selectLockedCells="1"/>
  <mergeCells count="5">
    <mergeCell ref="F3:H3"/>
    <mergeCell ref="A1:H1"/>
    <mergeCell ref="A2:B2"/>
    <mergeCell ref="C3:E3"/>
    <mergeCell ref="B3:B4"/>
  </mergeCells>
  <phoneticPr fontId="1"/>
  <dataValidations count="1">
    <dataValidation type="whole" allowBlank="1" showInputMessage="1" showErrorMessage="1" sqref="F5:H26" xr:uid="{5DCA2267-1E46-4CB7-84C3-6A2D5388D933}">
      <formula1>1</formula1>
      <formula2>C5</formula2>
    </dataValidation>
  </dataValidations>
  <printOptions horizontalCentered="1"/>
  <pageMargins left="0.55118110236220474" right="0.55118110236220474" top="0.78740157480314965" bottom="0.59055118110236227" header="0.51181102362204722" footer="0.5118110236220472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20F20-3C03-4D3D-9831-2142182BF803}">
  <sheetPr codeName="Sheet10"/>
  <dimension ref="A1:H22"/>
  <sheetViews>
    <sheetView showZeros="0" zoomScale="90" zoomScaleNormal="90" workbookViewId="0">
      <pane ySplit="4" topLeftCell="A5" activePane="bottomLeft" state="frozen"/>
      <selection sqref="A1:XFD1"/>
      <selection pane="bottomLeft" activeCell="H5" sqref="H5"/>
    </sheetView>
  </sheetViews>
  <sheetFormatPr baseColWidth="10" defaultColWidth="9" defaultRowHeight="14"/>
  <cols>
    <col min="1" max="1" width="6.6640625" style="8" bestFit="1" customWidth="1"/>
    <col min="2" max="2" width="39.1640625" style="2" customWidth="1"/>
    <col min="3" max="5" width="5.5" style="95" customWidth="1"/>
    <col min="6" max="8" width="5.5" style="2" customWidth="1"/>
    <col min="9" max="16384" width="9" style="2"/>
  </cols>
  <sheetData>
    <row r="1" spans="1:8" ht="25" customHeight="1">
      <c r="A1" s="212" t="s">
        <v>307</v>
      </c>
      <c r="B1" s="212"/>
      <c r="C1" s="212"/>
      <c r="D1" s="212"/>
      <c r="E1" s="212"/>
      <c r="F1" s="212"/>
      <c r="G1" s="212"/>
      <c r="H1" s="212"/>
    </row>
    <row r="2" spans="1:8" ht="19">
      <c r="A2" s="219" t="s">
        <v>166</v>
      </c>
      <c r="B2" s="219"/>
    </row>
    <row r="3" spans="1:8" ht="12.75" customHeight="1">
      <c r="A3" s="68" t="s">
        <v>33</v>
      </c>
      <c r="B3" s="216" t="s">
        <v>34</v>
      </c>
      <c r="C3" s="220" t="s">
        <v>306</v>
      </c>
      <c r="D3" s="221"/>
      <c r="E3" s="222"/>
      <c r="F3" s="213" t="s">
        <v>35</v>
      </c>
      <c r="G3" s="214"/>
      <c r="H3" s="215"/>
    </row>
    <row r="4" spans="1:8" ht="12.75" customHeight="1">
      <c r="A4" s="69" t="s">
        <v>36</v>
      </c>
      <c r="B4" s="217"/>
      <c r="C4" s="96" t="s">
        <v>8</v>
      </c>
      <c r="D4" s="97" t="s">
        <v>9</v>
      </c>
      <c r="E4" s="98" t="s">
        <v>10</v>
      </c>
      <c r="F4" s="70" t="s">
        <v>8</v>
      </c>
      <c r="G4" s="71" t="s">
        <v>9</v>
      </c>
      <c r="H4" s="72" t="s">
        <v>10</v>
      </c>
    </row>
    <row r="5" spans="1:8">
      <c r="A5" s="14" t="s">
        <v>37</v>
      </c>
      <c r="B5" s="15" t="s">
        <v>167</v>
      </c>
      <c r="C5" s="103">
        <v>120</v>
      </c>
      <c r="D5" s="103">
        <v>315</v>
      </c>
      <c r="E5" s="103">
        <v>500</v>
      </c>
      <c r="F5" s="38"/>
      <c r="G5" s="39"/>
      <c r="H5" s="40"/>
    </row>
    <row r="6" spans="1:8">
      <c r="A6" s="14" t="s">
        <v>39</v>
      </c>
      <c r="B6" s="15" t="s">
        <v>168</v>
      </c>
      <c r="C6" s="103">
        <v>99</v>
      </c>
      <c r="D6" s="103">
        <v>139</v>
      </c>
      <c r="E6" s="103">
        <v>274</v>
      </c>
      <c r="F6" s="38"/>
      <c r="G6" s="39"/>
      <c r="H6" s="40"/>
    </row>
    <row r="7" spans="1:8">
      <c r="A7" s="14" t="s">
        <v>41</v>
      </c>
      <c r="B7" s="15" t="s">
        <v>169</v>
      </c>
      <c r="C7" s="103">
        <v>115</v>
      </c>
      <c r="D7" s="103">
        <v>112</v>
      </c>
      <c r="E7" s="103">
        <v>267</v>
      </c>
      <c r="F7" s="38"/>
      <c r="G7" s="39"/>
      <c r="H7" s="40"/>
    </row>
    <row r="8" spans="1:8">
      <c r="A8" s="14" t="s">
        <v>42</v>
      </c>
      <c r="B8" s="15" t="s">
        <v>170</v>
      </c>
      <c r="C8" s="103">
        <v>139</v>
      </c>
      <c r="D8" s="103">
        <v>52</v>
      </c>
      <c r="E8" s="103">
        <v>201</v>
      </c>
      <c r="F8" s="38"/>
      <c r="G8" s="39"/>
      <c r="H8" s="40"/>
    </row>
    <row r="9" spans="1:8" ht="27" customHeight="1">
      <c r="A9" s="14" t="s">
        <v>44</v>
      </c>
      <c r="B9" s="21" t="s">
        <v>171</v>
      </c>
      <c r="C9" s="103">
        <v>168</v>
      </c>
      <c r="D9" s="103">
        <v>164</v>
      </c>
      <c r="E9" s="103">
        <v>344</v>
      </c>
      <c r="F9" s="38"/>
      <c r="G9" s="39"/>
      <c r="H9" s="40"/>
    </row>
    <row r="10" spans="1:8">
      <c r="A10" s="14" t="s">
        <v>45</v>
      </c>
      <c r="B10" s="15" t="s">
        <v>172</v>
      </c>
      <c r="C10" s="103">
        <v>171</v>
      </c>
      <c r="D10" s="103">
        <v>325</v>
      </c>
      <c r="E10" s="103">
        <v>515</v>
      </c>
      <c r="F10" s="38"/>
      <c r="G10" s="39"/>
      <c r="H10" s="40"/>
    </row>
    <row r="11" spans="1:8">
      <c r="A11" s="14" t="s">
        <v>47</v>
      </c>
      <c r="B11" s="15" t="s">
        <v>173</v>
      </c>
      <c r="C11" s="103">
        <v>85</v>
      </c>
      <c r="D11" s="103">
        <v>220</v>
      </c>
      <c r="E11" s="103">
        <v>319</v>
      </c>
      <c r="F11" s="38"/>
      <c r="G11" s="39"/>
      <c r="H11" s="40"/>
    </row>
    <row r="12" spans="1:8" ht="27" customHeight="1">
      <c r="A12" s="14" t="s">
        <v>49</v>
      </c>
      <c r="B12" s="21" t="s">
        <v>174</v>
      </c>
      <c r="C12" s="103">
        <v>102</v>
      </c>
      <c r="D12" s="103">
        <v>365</v>
      </c>
      <c r="E12" s="103">
        <v>529</v>
      </c>
      <c r="F12" s="38"/>
      <c r="G12" s="39"/>
      <c r="H12" s="40"/>
    </row>
    <row r="13" spans="1:8">
      <c r="A13" s="14" t="s">
        <v>51</v>
      </c>
      <c r="B13" s="15" t="s">
        <v>175</v>
      </c>
      <c r="C13" s="103">
        <v>216</v>
      </c>
      <c r="D13" s="103">
        <v>292</v>
      </c>
      <c r="E13" s="103">
        <v>518</v>
      </c>
      <c r="F13" s="38"/>
      <c r="G13" s="39"/>
      <c r="H13" s="40"/>
    </row>
    <row r="14" spans="1:8">
      <c r="A14" s="14" t="s">
        <v>53</v>
      </c>
      <c r="B14" s="15" t="s">
        <v>176</v>
      </c>
      <c r="C14" s="103">
        <v>145</v>
      </c>
      <c r="D14" s="103">
        <v>468</v>
      </c>
      <c r="E14" s="103">
        <v>619</v>
      </c>
      <c r="F14" s="38"/>
      <c r="G14" s="39"/>
      <c r="H14" s="40"/>
    </row>
    <row r="15" spans="1:8">
      <c r="A15" s="14" t="s">
        <v>55</v>
      </c>
      <c r="B15" s="15" t="s">
        <v>177</v>
      </c>
      <c r="C15" s="103">
        <v>290</v>
      </c>
      <c r="D15" s="103">
        <v>334</v>
      </c>
      <c r="E15" s="103">
        <v>642</v>
      </c>
      <c r="F15" s="38"/>
      <c r="G15" s="39"/>
      <c r="H15" s="40"/>
    </row>
    <row r="16" spans="1:8">
      <c r="A16" s="14" t="s">
        <v>57</v>
      </c>
      <c r="B16" s="15" t="s">
        <v>284</v>
      </c>
      <c r="C16" s="103">
        <v>137</v>
      </c>
      <c r="D16" s="103">
        <v>229</v>
      </c>
      <c r="E16" s="103">
        <v>395</v>
      </c>
      <c r="F16" s="38"/>
      <c r="G16" s="39"/>
      <c r="H16" s="40"/>
    </row>
    <row r="17" spans="1:8" ht="27" customHeight="1">
      <c r="A17" s="14" t="s">
        <v>59</v>
      </c>
      <c r="B17" s="21" t="s">
        <v>178</v>
      </c>
      <c r="C17" s="103">
        <v>235</v>
      </c>
      <c r="D17" s="103">
        <v>384</v>
      </c>
      <c r="E17" s="103">
        <v>623</v>
      </c>
      <c r="F17" s="38"/>
      <c r="G17" s="39"/>
      <c r="H17" s="40"/>
    </row>
    <row r="18" spans="1:8" ht="30">
      <c r="A18" s="14" t="s">
        <v>61</v>
      </c>
      <c r="B18" s="21" t="s">
        <v>179</v>
      </c>
      <c r="C18" s="103">
        <v>253</v>
      </c>
      <c r="D18" s="103">
        <v>361</v>
      </c>
      <c r="E18" s="103">
        <v>639</v>
      </c>
      <c r="F18" s="38"/>
      <c r="G18" s="39"/>
      <c r="H18" s="40"/>
    </row>
    <row r="19" spans="1:8">
      <c r="A19" s="14" t="s">
        <v>63</v>
      </c>
      <c r="B19" s="15" t="s">
        <v>180</v>
      </c>
      <c r="C19" s="103">
        <v>63</v>
      </c>
      <c r="D19" s="103">
        <v>721</v>
      </c>
      <c r="E19" s="103">
        <v>800</v>
      </c>
      <c r="F19" s="38"/>
      <c r="G19" s="39"/>
      <c r="H19" s="40"/>
    </row>
    <row r="20" spans="1:8">
      <c r="A20" s="14" t="s">
        <v>65</v>
      </c>
      <c r="B20" s="15" t="s">
        <v>181</v>
      </c>
      <c r="C20" s="103">
        <v>397</v>
      </c>
      <c r="D20" s="103">
        <v>272</v>
      </c>
      <c r="E20" s="103">
        <v>680</v>
      </c>
      <c r="F20" s="38"/>
      <c r="G20" s="39"/>
      <c r="H20" s="40"/>
    </row>
    <row r="21" spans="1:8">
      <c r="A21" s="14" t="s">
        <v>67</v>
      </c>
      <c r="B21" s="15" t="s">
        <v>182</v>
      </c>
      <c r="C21" s="103">
        <v>20</v>
      </c>
      <c r="D21" s="103">
        <v>551</v>
      </c>
      <c r="E21" s="103">
        <v>576</v>
      </c>
      <c r="F21" s="38"/>
      <c r="G21" s="39"/>
      <c r="H21" s="40"/>
    </row>
    <row r="22" spans="1:8" ht="17.25" customHeight="1">
      <c r="A22" s="16"/>
      <c r="B22" s="22" t="s">
        <v>76</v>
      </c>
      <c r="C22" s="18">
        <f t="shared" ref="C22:E22" si="0">SUM(C5:C21)</f>
        <v>2755</v>
      </c>
      <c r="D22" s="19">
        <f t="shared" si="0"/>
        <v>5304</v>
      </c>
      <c r="E22" s="20">
        <f t="shared" si="0"/>
        <v>8441</v>
      </c>
      <c r="F22" s="18">
        <f t="shared" ref="F22:H22" si="1">SUM(F5:F21)</f>
        <v>0</v>
      </c>
      <c r="G22" s="19">
        <f t="shared" si="1"/>
        <v>0</v>
      </c>
      <c r="H22" s="20">
        <f t="shared" si="1"/>
        <v>0</v>
      </c>
    </row>
  </sheetData>
  <sheetProtection sheet="1" selectLockedCells="1"/>
  <mergeCells count="5">
    <mergeCell ref="F3:H3"/>
    <mergeCell ref="A1:H1"/>
    <mergeCell ref="A2:B2"/>
    <mergeCell ref="C3:E3"/>
    <mergeCell ref="B3:B4"/>
  </mergeCells>
  <phoneticPr fontId="1"/>
  <dataValidations count="1">
    <dataValidation type="whole" allowBlank="1" showInputMessage="1" showErrorMessage="1" sqref="F5:H21" xr:uid="{F603B9C0-BFAF-4F71-AFB8-C875263C0783}">
      <formula1>1</formula1>
      <formula2>C5</formula2>
    </dataValidation>
  </dataValidations>
  <printOptions horizontalCentered="1"/>
  <pageMargins left="0.55118110236220474" right="0.55118110236220474" top="0.78740157480314965" bottom="0.78740157480314965" header="0.51181102362204722" footer="0.5118110236220472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F6F96-5C47-452E-8534-AC1C6AE53FDE}">
  <sheetPr codeName="Sheet11"/>
  <dimension ref="A1:H32"/>
  <sheetViews>
    <sheetView showZeros="0" zoomScale="90" zoomScaleNormal="90" workbookViewId="0">
      <pane ySplit="4" topLeftCell="A5" activePane="bottomLeft" state="frozen"/>
      <selection pane="bottomLeft" activeCell="H5" sqref="H5"/>
    </sheetView>
  </sheetViews>
  <sheetFormatPr baseColWidth="10" defaultColWidth="9" defaultRowHeight="14"/>
  <cols>
    <col min="1" max="1" width="6.6640625" style="8" bestFit="1" customWidth="1"/>
    <col min="2" max="2" width="39.1640625" style="2" customWidth="1"/>
    <col min="3" max="5" width="5.5" style="99" customWidth="1"/>
    <col min="6" max="8" width="5.5" style="2" customWidth="1"/>
    <col min="9" max="16384" width="9" style="2"/>
  </cols>
  <sheetData>
    <row r="1" spans="1:8" ht="25" customHeight="1">
      <c r="A1" s="212" t="s">
        <v>307</v>
      </c>
      <c r="B1" s="212"/>
      <c r="C1" s="212"/>
      <c r="D1" s="212"/>
      <c r="E1" s="212"/>
      <c r="F1" s="212"/>
      <c r="G1" s="212"/>
      <c r="H1" s="212"/>
    </row>
    <row r="2" spans="1:8" ht="19">
      <c r="A2" s="219" t="s">
        <v>183</v>
      </c>
      <c r="B2" s="219"/>
    </row>
    <row r="3" spans="1:8" ht="12.75" customHeight="1">
      <c r="A3" s="68" t="s">
        <v>33</v>
      </c>
      <c r="B3" s="216" t="s">
        <v>34</v>
      </c>
      <c r="C3" s="220" t="s">
        <v>306</v>
      </c>
      <c r="D3" s="221"/>
      <c r="E3" s="222"/>
      <c r="F3" s="223" t="s">
        <v>35</v>
      </c>
      <c r="G3" s="223"/>
      <c r="H3" s="223"/>
    </row>
    <row r="4" spans="1:8" ht="12.75" customHeight="1">
      <c r="A4" s="69" t="s">
        <v>36</v>
      </c>
      <c r="B4" s="217"/>
      <c r="C4" s="96" t="s">
        <v>8</v>
      </c>
      <c r="D4" s="97" t="s">
        <v>9</v>
      </c>
      <c r="E4" s="98" t="s">
        <v>10</v>
      </c>
      <c r="F4" s="117" t="s">
        <v>8</v>
      </c>
      <c r="G4" s="117" t="s">
        <v>9</v>
      </c>
      <c r="H4" s="117" t="s">
        <v>10</v>
      </c>
    </row>
    <row r="5" spans="1:8" ht="15">
      <c r="A5" s="14" t="s">
        <v>37</v>
      </c>
      <c r="B5" s="21" t="s">
        <v>184</v>
      </c>
      <c r="C5" s="104">
        <v>328</v>
      </c>
      <c r="D5" s="104">
        <v>115</v>
      </c>
      <c r="E5" s="104">
        <v>445</v>
      </c>
      <c r="F5" s="123"/>
      <c r="G5" s="39"/>
      <c r="H5" s="125"/>
    </row>
    <row r="6" spans="1:8" ht="30">
      <c r="A6" s="14" t="s">
        <v>39</v>
      </c>
      <c r="B6" s="21" t="s">
        <v>185</v>
      </c>
      <c r="C6" s="104">
        <v>280</v>
      </c>
      <c r="D6" s="104">
        <v>218</v>
      </c>
      <c r="E6" s="104">
        <v>508</v>
      </c>
      <c r="F6" s="123"/>
      <c r="G6" s="39"/>
      <c r="H6" s="125"/>
    </row>
    <row r="7" spans="1:8" ht="30">
      <c r="A7" s="14" t="s">
        <v>41</v>
      </c>
      <c r="B7" s="21" t="s">
        <v>186</v>
      </c>
      <c r="C7" s="104">
        <v>160</v>
      </c>
      <c r="D7" s="104">
        <v>85</v>
      </c>
      <c r="E7" s="104">
        <v>260</v>
      </c>
      <c r="F7" s="123"/>
      <c r="G7" s="39"/>
      <c r="H7" s="125"/>
    </row>
    <row r="8" spans="1:8" ht="30">
      <c r="A8" s="14" t="s">
        <v>42</v>
      </c>
      <c r="B8" s="21" t="s">
        <v>187</v>
      </c>
      <c r="C8" s="104">
        <v>138</v>
      </c>
      <c r="D8" s="104">
        <v>43</v>
      </c>
      <c r="E8" s="104">
        <v>195</v>
      </c>
      <c r="F8" s="123"/>
      <c r="G8" s="39"/>
      <c r="H8" s="125"/>
    </row>
    <row r="9" spans="1:8" ht="15" customHeight="1">
      <c r="A9" s="14" t="s">
        <v>44</v>
      </c>
      <c r="B9" s="21" t="s">
        <v>188</v>
      </c>
      <c r="C9" s="104">
        <v>280</v>
      </c>
      <c r="D9" s="104">
        <v>173</v>
      </c>
      <c r="E9" s="104">
        <v>453</v>
      </c>
      <c r="F9" s="123"/>
      <c r="G9" s="39"/>
      <c r="H9" s="125"/>
    </row>
    <row r="10" spans="1:8" ht="15" customHeight="1">
      <c r="A10" s="14" t="s">
        <v>45</v>
      </c>
      <c r="B10" s="21" t="s">
        <v>189</v>
      </c>
      <c r="C10" s="104">
        <v>280</v>
      </c>
      <c r="D10" s="104">
        <v>156</v>
      </c>
      <c r="E10" s="104">
        <v>445</v>
      </c>
      <c r="F10" s="123"/>
      <c r="G10" s="39"/>
      <c r="H10" s="125"/>
    </row>
    <row r="11" spans="1:8" ht="15" customHeight="1">
      <c r="A11" s="14" t="s">
        <v>47</v>
      </c>
      <c r="B11" s="21" t="s">
        <v>190</v>
      </c>
      <c r="C11" s="104">
        <v>73</v>
      </c>
      <c r="D11" s="104">
        <v>103</v>
      </c>
      <c r="E11" s="104">
        <v>197</v>
      </c>
      <c r="F11" s="123"/>
      <c r="G11" s="39"/>
      <c r="H11" s="125"/>
    </row>
    <row r="12" spans="1:8" ht="15" customHeight="1">
      <c r="A12" s="14" t="s">
        <v>49</v>
      </c>
      <c r="B12" s="21" t="s">
        <v>191</v>
      </c>
      <c r="C12" s="104">
        <v>330</v>
      </c>
      <c r="D12" s="104">
        <v>44</v>
      </c>
      <c r="E12" s="104">
        <v>384</v>
      </c>
      <c r="F12" s="123"/>
      <c r="G12" s="39"/>
      <c r="H12" s="125"/>
    </row>
    <row r="13" spans="1:8" ht="15" customHeight="1">
      <c r="A13" s="14" t="s">
        <v>51</v>
      </c>
      <c r="B13" s="21" t="s">
        <v>192</v>
      </c>
      <c r="C13" s="104">
        <v>469</v>
      </c>
      <c r="D13" s="104">
        <v>175</v>
      </c>
      <c r="E13" s="104">
        <v>664</v>
      </c>
      <c r="F13" s="123"/>
      <c r="G13" s="39"/>
      <c r="H13" s="125"/>
    </row>
    <row r="14" spans="1:8" ht="15" customHeight="1">
      <c r="A14" s="14">
        <v>10</v>
      </c>
      <c r="B14" s="21" t="s">
        <v>193</v>
      </c>
      <c r="C14" s="104">
        <v>173</v>
      </c>
      <c r="D14" s="104">
        <v>74</v>
      </c>
      <c r="E14" s="104">
        <v>253</v>
      </c>
      <c r="F14" s="123"/>
      <c r="G14" s="39"/>
      <c r="H14" s="125"/>
    </row>
    <row r="15" spans="1:8" ht="15" customHeight="1">
      <c r="A15" s="14" t="s">
        <v>55</v>
      </c>
      <c r="B15" s="21" t="s">
        <v>619</v>
      </c>
      <c r="C15" s="104">
        <v>273</v>
      </c>
      <c r="D15" s="104">
        <v>58</v>
      </c>
      <c r="E15" s="104">
        <v>333</v>
      </c>
      <c r="F15" s="123"/>
      <c r="G15" s="39"/>
      <c r="H15" s="125"/>
    </row>
    <row r="16" spans="1:8" ht="15" customHeight="1">
      <c r="A16" s="14" t="s">
        <v>57</v>
      </c>
      <c r="B16" s="21" t="s">
        <v>194</v>
      </c>
      <c r="C16" s="104">
        <v>309</v>
      </c>
      <c r="D16" s="104">
        <v>217</v>
      </c>
      <c r="E16" s="104">
        <v>536</v>
      </c>
      <c r="F16" s="123"/>
      <c r="G16" s="39"/>
      <c r="H16" s="125"/>
    </row>
    <row r="17" spans="1:8" ht="15" customHeight="1">
      <c r="A17" s="14" t="s">
        <v>59</v>
      </c>
      <c r="B17" s="21" t="s">
        <v>195</v>
      </c>
      <c r="C17" s="104">
        <v>588</v>
      </c>
      <c r="D17" s="104">
        <v>204</v>
      </c>
      <c r="E17" s="104">
        <v>805</v>
      </c>
      <c r="F17" s="123"/>
      <c r="G17" s="39"/>
      <c r="H17" s="125"/>
    </row>
    <row r="18" spans="1:8" ht="15" customHeight="1">
      <c r="A18" s="14" t="s">
        <v>61</v>
      </c>
      <c r="B18" s="21" t="s">
        <v>196</v>
      </c>
      <c r="C18" s="104">
        <v>272</v>
      </c>
      <c r="D18" s="104">
        <v>151</v>
      </c>
      <c r="E18" s="104">
        <v>489</v>
      </c>
      <c r="F18" s="123"/>
      <c r="G18" s="39"/>
      <c r="H18" s="125"/>
    </row>
    <row r="19" spans="1:8" ht="15" customHeight="1">
      <c r="A19" s="14" t="s">
        <v>63</v>
      </c>
      <c r="B19" s="21" t="s">
        <v>197</v>
      </c>
      <c r="C19" s="104">
        <v>385</v>
      </c>
      <c r="D19" s="104">
        <v>161</v>
      </c>
      <c r="E19" s="104">
        <v>554</v>
      </c>
      <c r="F19" s="123"/>
      <c r="G19" s="39"/>
      <c r="H19" s="125"/>
    </row>
    <row r="20" spans="1:8" ht="15" customHeight="1">
      <c r="A20" s="14" t="s">
        <v>65</v>
      </c>
      <c r="B20" s="21" t="s">
        <v>198</v>
      </c>
      <c r="C20" s="104">
        <v>358</v>
      </c>
      <c r="D20" s="104">
        <v>267</v>
      </c>
      <c r="E20" s="104">
        <v>649</v>
      </c>
      <c r="F20" s="123"/>
      <c r="G20" s="39"/>
      <c r="H20" s="125"/>
    </row>
    <row r="21" spans="1:8" ht="15" customHeight="1">
      <c r="A21" s="14" t="s">
        <v>67</v>
      </c>
      <c r="B21" s="21" t="s">
        <v>199</v>
      </c>
      <c r="C21" s="104">
        <v>316</v>
      </c>
      <c r="D21" s="104">
        <v>186</v>
      </c>
      <c r="E21" s="104">
        <v>512</v>
      </c>
      <c r="F21" s="123"/>
      <c r="G21" s="39"/>
      <c r="H21" s="125"/>
    </row>
    <row r="22" spans="1:8" ht="15" customHeight="1">
      <c r="A22" s="14" t="s">
        <v>69</v>
      </c>
      <c r="B22" s="21" t="s">
        <v>200</v>
      </c>
      <c r="C22" s="104">
        <v>182</v>
      </c>
      <c r="D22" s="104">
        <v>65</v>
      </c>
      <c r="E22" s="104">
        <v>258</v>
      </c>
      <c r="F22" s="123"/>
      <c r="G22" s="39"/>
      <c r="H22" s="125"/>
    </row>
    <row r="23" spans="1:8" ht="45">
      <c r="A23" s="14" t="s">
        <v>71</v>
      </c>
      <c r="B23" s="21" t="s">
        <v>201</v>
      </c>
      <c r="C23" s="104">
        <v>422</v>
      </c>
      <c r="D23" s="104">
        <v>59</v>
      </c>
      <c r="E23" s="104">
        <v>481</v>
      </c>
      <c r="F23" s="123"/>
      <c r="G23" s="39"/>
      <c r="H23" s="125"/>
    </row>
    <row r="24" spans="1:8" ht="15" customHeight="1">
      <c r="A24" s="14" t="s">
        <v>72</v>
      </c>
      <c r="B24" s="21" t="s">
        <v>294</v>
      </c>
      <c r="C24" s="104">
        <v>634</v>
      </c>
      <c r="D24" s="104">
        <v>0</v>
      </c>
      <c r="E24" s="104">
        <v>635</v>
      </c>
      <c r="F24" s="123"/>
      <c r="G24" s="39"/>
      <c r="H24" s="125"/>
    </row>
    <row r="25" spans="1:8" ht="15" customHeight="1">
      <c r="A25" s="14" t="s">
        <v>73</v>
      </c>
      <c r="B25" s="21" t="s">
        <v>295</v>
      </c>
      <c r="C25" s="104">
        <v>545</v>
      </c>
      <c r="D25" s="104">
        <v>0</v>
      </c>
      <c r="E25" s="104">
        <v>553</v>
      </c>
      <c r="F25" s="123"/>
      <c r="G25" s="39"/>
      <c r="H25" s="125"/>
    </row>
    <row r="26" spans="1:8" ht="15" customHeight="1">
      <c r="A26" s="14" t="s">
        <v>74</v>
      </c>
      <c r="B26" s="21" t="s">
        <v>296</v>
      </c>
      <c r="C26" s="104">
        <v>363</v>
      </c>
      <c r="D26" s="104">
        <v>0</v>
      </c>
      <c r="E26" s="104">
        <v>363</v>
      </c>
      <c r="F26" s="123"/>
      <c r="G26" s="39"/>
      <c r="H26" s="125"/>
    </row>
    <row r="27" spans="1:8" ht="15" customHeight="1">
      <c r="A27" s="14" t="s">
        <v>203</v>
      </c>
      <c r="B27" s="21" t="s">
        <v>292</v>
      </c>
      <c r="C27" s="104">
        <v>320</v>
      </c>
      <c r="D27" s="104">
        <v>77</v>
      </c>
      <c r="E27" s="104">
        <v>410</v>
      </c>
      <c r="F27" s="123"/>
      <c r="G27" s="39"/>
      <c r="H27" s="125"/>
    </row>
    <row r="28" spans="1:8" ht="15" customHeight="1">
      <c r="A28" s="14" t="s">
        <v>205</v>
      </c>
      <c r="B28" s="21" t="s">
        <v>202</v>
      </c>
      <c r="C28" s="104">
        <v>393</v>
      </c>
      <c r="D28" s="104">
        <v>182</v>
      </c>
      <c r="E28" s="104">
        <v>600</v>
      </c>
      <c r="F28" s="123"/>
      <c r="G28" s="39"/>
      <c r="H28" s="125"/>
    </row>
    <row r="29" spans="1:8" ht="30">
      <c r="A29" s="14" t="s">
        <v>207</v>
      </c>
      <c r="B29" s="21" t="s">
        <v>204</v>
      </c>
      <c r="C29" s="104">
        <v>504</v>
      </c>
      <c r="D29" s="104">
        <v>178</v>
      </c>
      <c r="E29" s="104">
        <v>693</v>
      </c>
      <c r="F29" s="123"/>
      <c r="G29" s="39"/>
      <c r="H29" s="125"/>
    </row>
    <row r="30" spans="1:8" ht="30">
      <c r="A30" s="14" t="s">
        <v>290</v>
      </c>
      <c r="B30" s="21" t="s">
        <v>206</v>
      </c>
      <c r="C30" s="104">
        <v>420</v>
      </c>
      <c r="D30" s="104">
        <v>10</v>
      </c>
      <c r="E30" s="104">
        <v>430</v>
      </c>
      <c r="F30" s="123"/>
      <c r="G30" s="39"/>
      <c r="H30" s="125"/>
    </row>
    <row r="31" spans="1:8" ht="15">
      <c r="A31" s="14" t="s">
        <v>291</v>
      </c>
      <c r="B31" s="21" t="s">
        <v>208</v>
      </c>
      <c r="C31" s="104">
        <v>419</v>
      </c>
      <c r="D31" s="104">
        <v>0</v>
      </c>
      <c r="E31" s="104">
        <v>423</v>
      </c>
      <c r="F31" s="123"/>
      <c r="G31" s="39"/>
      <c r="H31" s="125"/>
    </row>
    <row r="32" spans="1:8" ht="17.25" customHeight="1">
      <c r="A32" s="16"/>
      <c r="B32" s="22" t="s">
        <v>76</v>
      </c>
      <c r="C32" s="105">
        <f t="shared" ref="C32:E32" si="0">SUM(C5:C31)</f>
        <v>9214</v>
      </c>
      <c r="D32" s="105">
        <f t="shared" si="0"/>
        <v>3001</v>
      </c>
      <c r="E32" s="105">
        <f t="shared" si="0"/>
        <v>12528</v>
      </c>
      <c r="F32" s="124">
        <f t="shared" ref="F32:H32" si="1">SUM(F5:F31)</f>
        <v>0</v>
      </c>
      <c r="G32" s="19">
        <f t="shared" si="1"/>
        <v>0</v>
      </c>
      <c r="H32" s="126">
        <f t="shared" si="1"/>
        <v>0</v>
      </c>
    </row>
  </sheetData>
  <sheetProtection sheet="1" selectLockedCells="1"/>
  <mergeCells count="5">
    <mergeCell ref="F3:H3"/>
    <mergeCell ref="A1:H1"/>
    <mergeCell ref="A2:B2"/>
    <mergeCell ref="C3:E3"/>
    <mergeCell ref="B3:B4"/>
  </mergeCells>
  <phoneticPr fontId="1"/>
  <dataValidations count="1">
    <dataValidation type="whole" allowBlank="1" showInputMessage="1" showErrorMessage="1" sqref="F5:H31" xr:uid="{081A3524-0DA1-4184-A2A9-458C78C1C96B}">
      <formula1>1</formula1>
      <formula2>C5</formula2>
    </dataValidation>
  </dataValidations>
  <printOptions horizontalCentered="1"/>
  <pageMargins left="0.55118110236220474" right="0.55118110236220474" top="0.78740157480314965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16</vt:i4>
      </vt:variant>
    </vt:vector>
  </HeadingPairs>
  <TitlesOfParts>
    <vt:vector size="16" baseType="lpstr">
      <vt:lpstr>配布申込書◆併配</vt:lpstr>
      <vt:lpstr>配布申込書◆単独</vt:lpstr>
      <vt:lpstr>MAP</vt:lpstr>
      <vt:lpstr>A加茂名、B加茂</vt:lpstr>
      <vt:lpstr>C佐古、D渭北</vt:lpstr>
      <vt:lpstr>E渭東、F沖洲</vt:lpstr>
      <vt:lpstr>G内町</vt:lpstr>
      <vt:lpstr>H昭和</vt:lpstr>
      <vt:lpstr>I八万</vt:lpstr>
      <vt:lpstr>J津田</vt:lpstr>
      <vt:lpstr>K1川内・K2応神・K3国府</vt:lpstr>
      <vt:lpstr>L1石井・L2北島・L3松茂・L4藍住・L5鳴門</vt:lpstr>
      <vt:lpstr>L6小松島・M1阿南・M2吉野川</vt:lpstr>
      <vt:lpstr>【社内使用欄】システム連携用 (エリア別)</vt:lpstr>
      <vt:lpstr>【社内使用欄】システム連携用(ブロック別)</vt:lpstr>
      <vt:lpstr>【社内使用欄】システム連携設定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　英美</dc:creator>
  <cp:lastModifiedBy>洋平 橋本</cp:lastModifiedBy>
  <cp:lastPrinted>2025-04-07T09:13:19Z</cp:lastPrinted>
  <dcterms:created xsi:type="dcterms:W3CDTF">2018-11-29T10:12:09Z</dcterms:created>
  <dcterms:modified xsi:type="dcterms:W3CDTF">2026-06-01T09:27:56Z</dcterms:modified>
</cp:coreProperties>
</file>